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Instructions" sheetId="2" r:id="rId1"/>
    <sheet name="Game" sheetId="1" r:id="rId2"/>
  </sheets>
  <calcPr calcId="125725" calcMode="manual"/>
</workbook>
</file>

<file path=xl/calcChain.xml><?xml version="1.0" encoding="utf-8"?>
<calcChain xmlns="http://schemas.openxmlformats.org/spreadsheetml/2006/main">
  <c r="I41" i="1"/>
  <c r="I40"/>
  <c r="I39"/>
  <c r="I38"/>
  <c r="D41"/>
  <c r="D40"/>
  <c r="D39"/>
  <c r="D38"/>
  <c r="I32"/>
  <c r="I31"/>
  <c r="I30"/>
  <c r="I29"/>
  <c r="D32"/>
  <c r="D31"/>
  <c r="D30"/>
  <c r="D29"/>
  <c r="I23"/>
  <c r="I22"/>
  <c r="I21"/>
  <c r="I20"/>
  <c r="D23"/>
  <c r="D22"/>
  <c r="D21"/>
  <c r="D20"/>
  <c r="I14"/>
  <c r="I13"/>
  <c r="I12"/>
  <c r="D14"/>
  <c r="D13"/>
  <c r="D12"/>
  <c r="I6"/>
  <c r="I5"/>
  <c r="I4"/>
  <c r="D6"/>
  <c r="D5"/>
  <c r="D4"/>
  <c r="H41"/>
  <c r="C41"/>
  <c r="H40"/>
  <c r="C40"/>
  <c r="H39"/>
  <c r="C39"/>
  <c r="H38"/>
  <c r="C38"/>
  <c r="H31"/>
  <c r="C31"/>
  <c r="H22"/>
  <c r="C22"/>
  <c r="H32"/>
  <c r="C32"/>
  <c r="H30"/>
  <c r="C30"/>
  <c r="H29"/>
  <c r="C29"/>
  <c r="H23"/>
  <c r="C23"/>
  <c r="H21"/>
  <c r="C21"/>
  <c r="H20"/>
  <c r="C20"/>
  <c r="H14"/>
  <c r="C14"/>
  <c r="H13"/>
  <c r="C13"/>
  <c r="H12"/>
  <c r="C12"/>
  <c r="H6"/>
  <c r="H5"/>
  <c r="H4"/>
  <c r="C6"/>
  <c r="C5"/>
  <c r="C4"/>
  <c r="Q37" l="1"/>
  <c r="Q19"/>
  <c r="L38"/>
  <c r="Q38"/>
  <c r="Q29"/>
  <c r="L37"/>
  <c r="Q28"/>
  <c r="L29"/>
  <c r="L28"/>
  <c r="Q12"/>
  <c r="Q20"/>
  <c r="L19"/>
  <c r="L20"/>
  <c r="Q11"/>
  <c r="Q4"/>
  <c r="L12"/>
  <c r="L11"/>
  <c r="Q3"/>
  <c r="L3"/>
  <c r="L4"/>
  <c r="L15" l="1"/>
  <c r="L14"/>
  <c r="L16" s="1"/>
  <c r="L32"/>
  <c r="L31"/>
  <c r="L33" s="1"/>
  <c r="Q40"/>
  <c r="Q42" s="1"/>
  <c r="Q41"/>
  <c r="Q6"/>
  <c r="Q8" s="1"/>
  <c r="Q7"/>
  <c r="Q22"/>
  <c r="Q24" s="1"/>
  <c r="Q23"/>
  <c r="L22"/>
  <c r="L24" s="1"/>
  <c r="L23"/>
  <c r="Q15"/>
  <c r="Q14"/>
  <c r="Q16" s="1"/>
  <c r="L40"/>
  <c r="L42" s="1"/>
  <c r="L41"/>
  <c r="Q32"/>
  <c r="Q31"/>
  <c r="Q33" s="1"/>
  <c r="L7"/>
  <c r="L6"/>
  <c r="L8" s="1"/>
</calcChain>
</file>

<file path=xl/sharedStrings.xml><?xml version="1.0" encoding="utf-8"?>
<sst xmlns="http://schemas.openxmlformats.org/spreadsheetml/2006/main" count="123" uniqueCount="38">
  <si>
    <t>Azimuth</t>
  </si>
  <si>
    <t>Distance</t>
  </si>
  <si>
    <t>Alpha</t>
  </si>
  <si>
    <t>To Start: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</si>
  <si>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</si>
  <si>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</si>
  <si>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</si>
  <si>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</si>
  <si>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</si>
  <si>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</si>
  <si>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</si>
  <si>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</si>
  <si>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</si>
  <si>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Final X</t>
  </si>
  <si>
    <t>Final Y</t>
  </si>
  <si>
    <t>Go to the "Game" Sheet by clicking the tab below.</t>
  </si>
  <si>
    <t>Press F9 to recalculate values.</t>
  </si>
  <si>
    <t>Print the sheet (2 pages) The first page can be cut apart into the individual courses, and the second sheet will contain the correct answers.</t>
  </si>
  <si>
    <t>The object of the game is to start at a known location (rock, tree, flagpole, etc.) and follow the compass directions. The distance units don't</t>
  </si>
  <si>
    <t>matter. They can be feet, meters, paces, steps, miles, or even lightyears. Just be sure to be consistent. Once the last point is reached, measure</t>
  </si>
  <si>
    <t>the distance and angle to the starting point.</t>
  </si>
  <si>
    <t>The score can be caluclated using the following formula:</t>
  </si>
  <si>
    <t xml:space="preserve">Score = </t>
  </si>
  <si>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((D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cos(</t>
    </r>
    <r>
      <rPr>
        <sz val="11"/>
        <color theme="1"/>
        <rFont val="Calibri"/>
        <family val="2"/>
      </rPr>
      <t>θ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)-D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cos(θ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))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+(D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sin(θ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)-D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sin(θ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))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)</t>
    </r>
  </si>
  <si>
    <r>
      <t>D</t>
    </r>
    <r>
      <rPr>
        <vertAlign val="subscript"/>
        <sz val="11"/>
        <color theme="1"/>
        <rFont val="Calibri"/>
        <family val="2"/>
        <scheme val="minor"/>
      </rPr>
      <t>T</t>
    </r>
  </si>
  <si>
    <t>Where</t>
  </si>
  <si>
    <r>
      <t>D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>=</t>
    </r>
  </si>
  <si>
    <r>
      <t>θ</t>
    </r>
    <r>
      <rPr>
        <vertAlign val="subscript"/>
        <sz val="11"/>
        <color theme="1"/>
        <rFont val="Calibri"/>
        <family val="2"/>
      </rPr>
      <t>C</t>
    </r>
    <r>
      <rPr>
        <sz val="11"/>
        <color theme="1"/>
        <rFont val="Calibri"/>
        <family val="2"/>
      </rPr>
      <t>=</t>
    </r>
  </si>
  <si>
    <r>
      <t>D</t>
    </r>
    <r>
      <rPr>
        <vertAlign val="subscript"/>
        <sz val="11"/>
        <color theme="1"/>
        <rFont val="Calibri"/>
        <family val="2"/>
        <scheme val="minor"/>
      </rPr>
      <t>M</t>
    </r>
    <r>
      <rPr>
        <sz val="11"/>
        <color theme="1"/>
        <rFont val="Calibri"/>
        <family val="2"/>
        <scheme val="minor"/>
      </rPr>
      <t>=</t>
    </r>
  </si>
  <si>
    <r>
      <t>θ</t>
    </r>
    <r>
      <rPr>
        <vertAlign val="subscript"/>
        <sz val="11"/>
        <color theme="1"/>
        <rFont val="Calibri"/>
        <family val="2"/>
      </rPr>
      <t>M</t>
    </r>
    <r>
      <rPr>
        <sz val="11"/>
        <color theme="1"/>
        <rFont val="Calibri"/>
        <family val="2"/>
      </rPr>
      <t>=</t>
    </r>
  </si>
  <si>
    <r>
      <t>D</t>
    </r>
    <r>
      <rPr>
        <vertAlign val="subscript"/>
        <sz val="11"/>
        <color theme="1"/>
        <rFont val="Calibri"/>
        <family val="2"/>
      </rPr>
      <t>T</t>
    </r>
    <r>
      <rPr>
        <sz val="11"/>
        <color theme="1"/>
        <rFont val="Calibri"/>
        <family val="2"/>
      </rPr>
      <t>=</t>
    </r>
  </si>
  <si>
    <t>Correct Distance From Answer Sheet</t>
  </si>
  <si>
    <t>Correct Angle From Answer Sheet</t>
  </si>
  <si>
    <t>Measured Distance</t>
  </si>
  <si>
    <t>Measured Angle</t>
  </si>
  <si>
    <t>Total Distance from Answer Sheet</t>
  </si>
  <si>
    <t>Lowest Score Wins!!!</t>
  </si>
  <si>
    <t xml:space="preserve">To do more than 10 courses, print on different colored paper. Example: Red Alpha, Blue Alpha, Green Alpha, etc.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</si>
</sst>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quotePrefix="1" applyBorder="1"/>
    <xf numFmtId="0" fontId="1" fillId="0" borderId="0" xfId="0" applyFont="1" applyBorder="1"/>
    <xf numFmtId="0" fontId="0" fillId="0" borderId="0" xfId="0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5"/>
  <sheetViews>
    <sheetView tabSelected="1" workbookViewId="0">
      <selection activeCell="A8" sqref="A8"/>
    </sheetView>
  </sheetViews>
  <sheetFormatPr defaultRowHeight="15"/>
  <sheetData>
    <row r="2" spans="1:6">
      <c r="A2" t="s">
        <v>15</v>
      </c>
    </row>
    <row r="4" spans="1:6">
      <c r="A4" t="s">
        <v>16</v>
      </c>
    </row>
    <row r="6" spans="1:6">
      <c r="A6" t="s">
        <v>17</v>
      </c>
    </row>
    <row r="7" spans="1:6">
      <c r="A7" t="s">
        <v>37</v>
      </c>
    </row>
    <row r="9" spans="1:6">
      <c r="A9" t="s">
        <v>18</v>
      </c>
    </row>
    <row r="10" spans="1:6">
      <c r="A10" t="s">
        <v>19</v>
      </c>
    </row>
    <row r="11" spans="1:6">
      <c r="A11" t="s">
        <v>20</v>
      </c>
    </row>
    <row r="13" spans="1:6">
      <c r="A13" t="s">
        <v>21</v>
      </c>
    </row>
    <row r="15" spans="1:6" ht="18.75">
      <c r="A15" t="s">
        <v>22</v>
      </c>
      <c r="B15" s="2" t="s">
        <v>23</v>
      </c>
      <c r="C15" s="2"/>
      <c r="D15" s="2"/>
      <c r="E15" s="2"/>
      <c r="F15" s="2"/>
    </row>
    <row r="16" spans="1:6" ht="18">
      <c r="D16" t="s">
        <v>24</v>
      </c>
    </row>
    <row r="18" spans="1:3">
      <c r="A18" t="s">
        <v>25</v>
      </c>
    </row>
    <row r="19" spans="1:3" ht="18">
      <c r="B19" t="s">
        <v>26</v>
      </c>
      <c r="C19" t="s">
        <v>31</v>
      </c>
    </row>
    <row r="20" spans="1:3" ht="18">
      <c r="B20" s="7" t="s">
        <v>27</v>
      </c>
      <c r="C20" t="s">
        <v>32</v>
      </c>
    </row>
    <row r="21" spans="1:3" ht="18">
      <c r="B21" t="s">
        <v>28</v>
      </c>
      <c r="C21" t="s">
        <v>33</v>
      </c>
    </row>
    <row r="22" spans="1:3" ht="18">
      <c r="B22" s="7" t="s">
        <v>29</v>
      </c>
      <c r="C22" t="s">
        <v>34</v>
      </c>
    </row>
    <row r="23" spans="1:3" ht="18">
      <c r="B23" s="7" t="s">
        <v>30</v>
      </c>
      <c r="C23" t="s">
        <v>35</v>
      </c>
    </row>
    <row r="25" spans="1:3">
      <c r="A25" t="s"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Q52"/>
  <sheetViews>
    <sheetView topLeftCell="A28" workbookViewId="0">
      <selection activeCell="P42" sqref="P42:Q42"/>
    </sheetView>
  </sheetViews>
  <sheetFormatPr defaultRowHeight="15"/>
  <sheetData>
    <row r="2" spans="1:17">
      <c r="A2" s="1" t="s">
        <v>2</v>
      </c>
      <c r="F2" s="1" t="s">
        <v>4</v>
      </c>
      <c r="J2" s="1" t="s">
        <v>2</v>
      </c>
      <c r="O2" s="1" t="s">
        <v>4</v>
      </c>
    </row>
    <row r="3" spans="1:17">
      <c r="C3" t="s">
        <v>0</v>
      </c>
      <c r="D3" t="s">
        <v>1</v>
      </c>
      <c r="H3" t="s">
        <v>0</v>
      </c>
      <c r="I3" t="s">
        <v>1</v>
      </c>
      <c r="K3" s="3" t="s">
        <v>13</v>
      </c>
      <c r="L3" s="4">
        <f ca="1">D4*SIN(RADIANS(C4))+D5*SIN(RADIANS(C5))+D6*SIN(RADIANS(C6))</f>
        <v>4.9948848389244453</v>
      </c>
      <c r="M3" s="3"/>
      <c r="N3" s="3"/>
      <c r="O3" s="3"/>
      <c r="P3" s="3" t="s">
        <v>13</v>
      </c>
      <c r="Q3" s="4">
        <f ca="1">I4*SIN(RADIANS(H4))+I5*SIN(RADIANS(H5))+I6*SIN(RADIANS(H6))</f>
        <v>17.913186978043772</v>
      </c>
    </row>
    <row r="4" spans="1:17">
      <c r="C4">
        <f ca="1">RANDBETWEEN(0,359)</f>
        <v>20</v>
      </c>
      <c r="D4">
        <f ca="1">RANDBETWEEN(10,50)</f>
        <v>44</v>
      </c>
      <c r="H4">
        <f ca="1">RANDBETWEEN(0,359)</f>
        <v>71</v>
      </c>
      <c r="I4">
        <f ca="1">RANDBETWEEN(10,50)</f>
        <v>30</v>
      </c>
      <c r="K4" s="3" t="s">
        <v>14</v>
      </c>
      <c r="L4" s="4">
        <f ca="1">D4*COS(RADIANS(C4))+D5*COS(RADIANS(C5))+D6*COS(RADIANS(C6))</f>
        <v>59.116862747515519</v>
      </c>
      <c r="M4" s="3"/>
      <c r="N4" s="3"/>
      <c r="O4" s="3"/>
      <c r="P4" s="3" t="s">
        <v>14</v>
      </c>
      <c r="Q4" s="4">
        <f ca="1">I4*COS(RADIANS(H4))+I5*COS(RADIANS(H5))+I6*COS(RADIANS(H6))</f>
        <v>32.67790114905074</v>
      </c>
    </row>
    <row r="5" spans="1:17">
      <c r="C5">
        <f ca="1">RANDBETWEEN(0,359)</f>
        <v>28</v>
      </c>
      <c r="D5">
        <f t="shared" ref="D5:D6" ca="1" si="0">RANDBETWEEN(10,50)</f>
        <v>19</v>
      </c>
      <c r="H5">
        <f ca="1">RANDBETWEEN(0,359)</f>
        <v>166</v>
      </c>
      <c r="I5">
        <f t="shared" ref="I5:I6" ca="1" si="1">RANDBETWEEN(10,50)</f>
        <v>19</v>
      </c>
      <c r="K5" s="3"/>
      <c r="L5" s="3"/>
      <c r="M5" s="3"/>
      <c r="N5" s="3"/>
      <c r="O5" s="3"/>
      <c r="P5" s="3"/>
      <c r="Q5" s="3"/>
    </row>
    <row r="6" spans="1:17">
      <c r="C6">
        <f ca="1">RANDBETWEEN(0,359)</f>
        <v>273</v>
      </c>
      <c r="D6">
        <f t="shared" ca="1" si="0"/>
        <v>19</v>
      </c>
      <c r="H6">
        <f ca="1">RANDBETWEEN(0,359)</f>
        <v>340</v>
      </c>
      <c r="I6">
        <f t="shared" ca="1" si="1"/>
        <v>44</v>
      </c>
      <c r="K6" s="3" t="s">
        <v>1</v>
      </c>
      <c r="L6" s="3">
        <f ca="1">SQRT(L3^2+L4^2)</f>
        <v>59.327500669273988</v>
      </c>
      <c r="M6" s="3"/>
      <c r="N6" s="3"/>
      <c r="O6" s="3"/>
      <c r="P6" s="3" t="s">
        <v>1</v>
      </c>
      <c r="Q6" s="3">
        <f ca="1">SQRT(Q3^2+Q4^2)</f>
        <v>37.265634185097248</v>
      </c>
    </row>
    <row r="7" spans="1:17">
      <c r="B7" t="s">
        <v>3</v>
      </c>
      <c r="C7" s="2"/>
      <c r="D7" s="2"/>
      <c r="G7" t="s">
        <v>3</v>
      </c>
      <c r="H7" s="2"/>
      <c r="I7" s="2"/>
      <c r="K7" s="6" t="s">
        <v>0</v>
      </c>
      <c r="L7" s="3">
        <f ca="1">IF(AND(L3&gt;=0,L4&gt;=0),180+DEGREES(ATAN(ABS(L3/L4))),IF(AND(L3&gt;=0,L4&lt;=0),360-DEGREES(ATAN(ABS(L3/L4))),IF(AND(L3&lt;=0,L4&lt;=0),DEGREES(ATAN(ABS(L3/L4))),180-DEGREES(ATAN(ABS(L3/L4))))))</f>
        <v>184.82954772779709</v>
      </c>
      <c r="M7" s="3"/>
      <c r="N7" s="3"/>
      <c r="O7" s="3"/>
      <c r="P7" s="6" t="s">
        <v>0</v>
      </c>
      <c r="Q7" s="3">
        <f ca="1">IF(AND(Q3&gt;=0,Q4&gt;=0),180+DEGREES(ATAN(ABS(Q3/Q4))),IF(AND(Q3&gt;=0,Q4&lt;=0),360-DEGREES(ATAN(ABS(Q3/Q4))),IF(AND(Q3&lt;=0,Q4&lt;=0),DEGREES(ATAN(ABS(Q3/Q4))),180-DEGREES(ATAN(ABS(Q3/Q4))))))</f>
        <v>208.73042284093148</v>
      </c>
    </row>
    <row r="8" spans="1:17" ht="18">
      <c r="K8" s="6" t="s">
        <v>24</v>
      </c>
      <c r="L8" s="3">
        <f ca="1">D4+D5+D6+L6</f>
        <v>141.327500669274</v>
      </c>
      <c r="M8" s="3"/>
      <c r="N8" s="3"/>
      <c r="O8" s="3"/>
      <c r="P8" s="6" t="s">
        <v>24</v>
      </c>
      <c r="Q8" s="3">
        <f ca="1">I4+I5+I6+Q6</f>
        <v>130.26563418509724</v>
      </c>
    </row>
    <row r="9" spans="1:17">
      <c r="K9" s="3"/>
      <c r="L9" s="3"/>
      <c r="M9" s="3"/>
      <c r="N9" s="3"/>
      <c r="O9" s="3"/>
      <c r="P9" s="3"/>
      <c r="Q9" s="3"/>
    </row>
    <row r="10" spans="1:17">
      <c r="A10" s="1" t="s">
        <v>5</v>
      </c>
      <c r="F10" s="1" t="s">
        <v>6</v>
      </c>
      <c r="J10" s="1" t="s">
        <v>5</v>
      </c>
      <c r="K10" s="3"/>
      <c r="L10" s="3"/>
      <c r="M10" s="3"/>
      <c r="N10" s="3"/>
      <c r="O10" s="5" t="s">
        <v>6</v>
      </c>
      <c r="P10" s="3"/>
      <c r="Q10" s="3"/>
    </row>
    <row r="11" spans="1:17">
      <c r="C11" t="s">
        <v>0</v>
      </c>
      <c r="D11" t="s">
        <v>1</v>
      </c>
      <c r="H11" t="s">
        <v>0</v>
      </c>
      <c r="I11" t="s">
        <v>1</v>
      </c>
      <c r="K11" s="3" t="s">
        <v>13</v>
      </c>
      <c r="L11" s="4">
        <f ca="1">D12*SIN(RADIANS(C12))+D13*SIN(RADIANS(C13))+D14*SIN(RADIANS(C14))</f>
        <v>-7.8391666774088016</v>
      </c>
      <c r="M11" s="3"/>
      <c r="N11" s="3"/>
      <c r="O11" s="3"/>
      <c r="P11" s="3" t="s">
        <v>13</v>
      </c>
      <c r="Q11" s="4">
        <f ca="1">I12*SIN(RADIANS(H12))+I13*SIN(RADIANS(H13))+I14*SIN(RADIANS(H14))</f>
        <v>-44.02344355244643</v>
      </c>
    </row>
    <row r="12" spans="1:17">
      <c r="C12">
        <f ca="1">RANDBETWEEN(0,359)</f>
        <v>170</v>
      </c>
      <c r="D12">
        <f ca="1">RANDBETWEEN(10,50)</f>
        <v>12</v>
      </c>
      <c r="H12">
        <f ca="1">RANDBETWEEN(0,359)</f>
        <v>329</v>
      </c>
      <c r="I12">
        <f ca="1">RANDBETWEEN(10,50)</f>
        <v>19</v>
      </c>
      <c r="K12" s="3" t="s">
        <v>14</v>
      </c>
      <c r="L12" s="4">
        <f ca="1">D12*COS(RADIANS(C12))+D13*COS(RADIANS(C13))+D14*COS(RADIANS(C14))</f>
        <v>-4.4231140899259742</v>
      </c>
      <c r="M12" s="3"/>
      <c r="N12" s="3"/>
      <c r="O12" s="3"/>
      <c r="P12" s="3" t="s">
        <v>14</v>
      </c>
      <c r="Q12" s="4">
        <f ca="1">I12*COS(RADIANS(H12))+I13*COS(RADIANS(H13))+I14*COS(RADIANS(H14))</f>
        <v>3.5954372274685475</v>
      </c>
    </row>
    <row r="13" spans="1:17">
      <c r="C13">
        <f ca="1">RANDBETWEEN(0,359)</f>
        <v>0</v>
      </c>
      <c r="D13">
        <f t="shared" ref="D13:D14" ca="1" si="2">RANDBETWEEN(10,50)</f>
        <v>42</v>
      </c>
      <c r="H13">
        <f ca="1">RANDBETWEEN(0,359)</f>
        <v>190</v>
      </c>
      <c r="I13">
        <f t="shared" ref="I13:I14" ca="1" si="3">RANDBETWEEN(10,50)</f>
        <v>24</v>
      </c>
      <c r="K13" s="3"/>
      <c r="L13" s="3"/>
      <c r="M13" s="3"/>
      <c r="N13" s="3"/>
      <c r="O13" s="3"/>
      <c r="P13" s="3"/>
      <c r="Q13" s="3"/>
    </row>
    <row r="14" spans="1:17">
      <c r="C14">
        <f ca="1">RANDBETWEEN(0,359)</f>
        <v>196</v>
      </c>
      <c r="D14">
        <f t="shared" ca="1" si="2"/>
        <v>36</v>
      </c>
      <c r="H14">
        <f ca="1">RANDBETWEEN(0,359)</f>
        <v>290</v>
      </c>
      <c r="I14">
        <f t="shared" ca="1" si="3"/>
        <v>32</v>
      </c>
      <c r="K14" s="3" t="s">
        <v>1</v>
      </c>
      <c r="L14" s="3">
        <f ca="1">SQRT(L11^2+L12^2)</f>
        <v>9.0009150895171892</v>
      </c>
      <c r="M14" s="3"/>
      <c r="N14" s="3"/>
      <c r="O14" s="3"/>
      <c r="P14" s="3" t="s">
        <v>1</v>
      </c>
      <c r="Q14" s="3">
        <f ca="1">SQRT(Q11^2+Q12^2)</f>
        <v>44.170020953946853</v>
      </c>
    </row>
    <row r="15" spans="1:17">
      <c r="B15" t="s">
        <v>3</v>
      </c>
      <c r="C15" s="2"/>
      <c r="D15" s="2"/>
      <c r="G15" t="s">
        <v>3</v>
      </c>
      <c r="H15" s="2"/>
      <c r="I15" s="2"/>
      <c r="K15" s="6" t="s">
        <v>0</v>
      </c>
      <c r="L15" s="3">
        <f ca="1">IF(AND(L11&gt;=0,L12&gt;=0),180+DEGREES(ATAN(ABS(L11/L12))),IF(AND(L11&gt;=0,L12&lt;=0),360-DEGREES(ATAN(ABS(L11/L12))),IF(AND(L11&lt;=0,L12&lt;=0),DEGREES(ATAN(ABS(L11/L12))),180-DEGREES(ATAN(ABS(L11/L12))))))</f>
        <v>60.566888084032563</v>
      </c>
      <c r="M15" s="3"/>
      <c r="N15" s="3"/>
      <c r="O15" s="3"/>
      <c r="P15" s="6" t="s">
        <v>0</v>
      </c>
      <c r="Q15" s="3">
        <f ca="1">IF(AND(Q11&gt;=0,Q12&gt;=0),180+DEGREES(ATAN(ABS(Q11/Q12))),IF(AND(Q11&gt;=0,Q12&lt;=0),360-DEGREES(ATAN(ABS(Q11/Q12))),IF(AND(Q11&lt;=0,Q12&lt;=0),DEGREES(ATAN(ABS(Q11/Q12))),180-DEGREES(ATAN(ABS(Q11/Q12))))))</f>
        <v>94.669039088014046</v>
      </c>
    </row>
    <row r="16" spans="1:17" ht="18">
      <c r="K16" s="6" t="s">
        <v>24</v>
      </c>
      <c r="L16" s="3">
        <f ca="1">D12+D13+D14+L14</f>
        <v>99.000915089517193</v>
      </c>
      <c r="M16" s="3"/>
      <c r="N16" s="3"/>
      <c r="O16" s="3"/>
      <c r="P16" s="6" t="s">
        <v>24</v>
      </c>
      <c r="Q16" s="3">
        <f ca="1">I12+I13+I14+Q14</f>
        <v>119.17002095394685</v>
      </c>
    </row>
    <row r="17" spans="1:17">
      <c r="K17" s="3"/>
      <c r="L17" s="3"/>
      <c r="M17" s="3"/>
      <c r="N17" s="3"/>
      <c r="O17" s="3"/>
      <c r="P17" s="3"/>
      <c r="Q17" s="3"/>
    </row>
    <row r="18" spans="1:17">
      <c r="A18" s="1" t="s">
        <v>7</v>
      </c>
      <c r="F18" s="1" t="s">
        <v>8</v>
      </c>
      <c r="J18" s="1" t="s">
        <v>7</v>
      </c>
      <c r="K18" s="3"/>
      <c r="L18" s="3"/>
      <c r="M18" s="3"/>
      <c r="N18" s="3"/>
      <c r="O18" s="5" t="s">
        <v>8</v>
      </c>
      <c r="P18" s="3"/>
      <c r="Q18" s="3"/>
    </row>
    <row r="19" spans="1:17">
      <c r="C19" t="s">
        <v>0</v>
      </c>
      <c r="D19" t="s">
        <v>1</v>
      </c>
      <c r="H19" t="s">
        <v>0</v>
      </c>
      <c r="I19" t="s">
        <v>1</v>
      </c>
      <c r="K19" s="3" t="s">
        <v>13</v>
      </c>
      <c r="L19" s="4">
        <f ca="1">D20*SIN(RADIANS(C20))+D21*SIN(RADIANS(C21))+D22*SIN(RADIANS(C22))+D23*SIN(RADIANS(C23))</f>
        <v>-62.298647469748772</v>
      </c>
      <c r="M19" s="3"/>
      <c r="N19" s="3"/>
      <c r="O19" s="3"/>
      <c r="P19" s="3" t="s">
        <v>13</v>
      </c>
      <c r="Q19" s="4">
        <f ca="1">I20*SIN(RADIANS(H20))+I21*SIN(RADIANS(H21))+I22*SIN(RADIANS(H22))+I23*SIN(RADIANS(H23))</f>
        <v>49.095938706714406</v>
      </c>
    </row>
    <row r="20" spans="1:17">
      <c r="C20">
        <f ca="1">RANDBETWEEN(0,359)</f>
        <v>180</v>
      </c>
      <c r="D20">
        <f ca="1">RANDBETWEEN(10,50)</f>
        <v>41</v>
      </c>
      <c r="H20">
        <f ca="1">RANDBETWEEN(0,359)</f>
        <v>7</v>
      </c>
      <c r="I20">
        <f ca="1">RANDBETWEEN(10,50)</f>
        <v>28</v>
      </c>
      <c r="K20" s="3" t="s">
        <v>14</v>
      </c>
      <c r="L20" s="4">
        <f ca="1">D20*COS(RADIANS(C20))+D21*COS(RADIANS(C21))+D22*COS(RADIANS(C22))+D23*COS(RADIANS(C23))</f>
        <v>-94.002522381801896</v>
      </c>
      <c r="M20" s="3"/>
      <c r="N20" s="3"/>
      <c r="O20" s="3"/>
      <c r="P20" s="3" t="s">
        <v>14</v>
      </c>
      <c r="Q20" s="4">
        <f ca="1">I20*COS(RADIANS(H20))+I21*COS(RADIANS(H21))+I22*COS(RADIANS(H22))+I23*COS(RADIANS(H23))</f>
        <v>38.194014918067737</v>
      </c>
    </row>
    <row r="21" spans="1:17">
      <c r="C21">
        <f ca="1">RANDBETWEEN(0,359)</f>
        <v>250</v>
      </c>
      <c r="D21">
        <f t="shared" ref="D21:D23" ca="1" si="4">RANDBETWEEN(10,50)</f>
        <v>50</v>
      </c>
      <c r="H21">
        <f ca="1">RANDBETWEEN(0,359)</f>
        <v>120</v>
      </c>
      <c r="I21">
        <f t="shared" ref="I21:I23" ca="1" si="5">RANDBETWEEN(10,50)</f>
        <v>12</v>
      </c>
      <c r="K21" s="3"/>
      <c r="L21" s="3"/>
      <c r="M21" s="3"/>
      <c r="N21" s="3"/>
      <c r="O21" s="3"/>
      <c r="P21" s="3"/>
      <c r="Q21" s="3"/>
    </row>
    <row r="22" spans="1:17">
      <c r="C22">
        <f ca="1">RANDBETWEEN(0,359)</f>
        <v>140</v>
      </c>
      <c r="D22">
        <f t="shared" ca="1" si="4"/>
        <v>14</v>
      </c>
      <c r="H22">
        <f ca="1">RANDBETWEEN(0,359)</f>
        <v>30</v>
      </c>
      <c r="I22">
        <f t="shared" ca="1" si="5"/>
        <v>15</v>
      </c>
      <c r="K22" s="3" t="s">
        <v>1</v>
      </c>
      <c r="L22" s="3">
        <f ca="1">SQRT(L19^2+L20^2)</f>
        <v>112.77231792732293</v>
      </c>
      <c r="M22" s="3"/>
      <c r="N22" s="3"/>
      <c r="O22" s="3"/>
      <c r="P22" s="3" t="s">
        <v>1</v>
      </c>
      <c r="Q22" s="3">
        <f ca="1">SQRT(Q19^2+Q20^2)</f>
        <v>62.202845377482845</v>
      </c>
    </row>
    <row r="23" spans="1:17">
      <c r="C23">
        <f ca="1">RANDBETWEEN(0,359)</f>
        <v>224</v>
      </c>
      <c r="D23">
        <f t="shared" ca="1" si="4"/>
        <v>35</v>
      </c>
      <c r="H23">
        <f ca="1">RANDBETWEEN(0,359)</f>
        <v>83</v>
      </c>
      <c r="I23">
        <f t="shared" ca="1" si="5"/>
        <v>28</v>
      </c>
      <c r="K23" s="6" t="s">
        <v>0</v>
      </c>
      <c r="L23" s="3">
        <f ca="1">IF(AND(L19&gt;=0,L20&gt;=0),180+DEGREES(ATAN(ABS(L19/L20))),IF(AND(L19&gt;=0,L20&lt;=0),360-DEGREES(ATAN(ABS(L19/L20))),IF(AND(L19&lt;=0,L20&lt;=0),DEGREES(ATAN(ABS(L19/L20))),180-DEGREES(ATAN(ABS(L19/L20))))))</f>
        <v>33.533781332002278</v>
      </c>
      <c r="M23" s="3"/>
      <c r="N23" s="3"/>
      <c r="O23" s="3"/>
      <c r="P23" s="6" t="s">
        <v>0</v>
      </c>
      <c r="Q23" s="3">
        <f ca="1">IF(AND(Q19&gt;=0,Q20&gt;=0),180+DEGREES(ATAN(ABS(Q19/Q20))),IF(AND(Q19&gt;=0,Q20&lt;=0),360-DEGREES(ATAN(ABS(Q19/Q20))),IF(AND(Q19&lt;=0,Q20&lt;=0),DEGREES(ATAN(ABS(Q19/Q20))),180-DEGREES(ATAN(ABS(Q19/Q20))))))</f>
        <v>232.11899261307713</v>
      </c>
    </row>
    <row r="24" spans="1:17" ht="18">
      <c r="B24" t="s">
        <v>3</v>
      </c>
      <c r="C24" s="2"/>
      <c r="D24" s="2"/>
      <c r="G24" t="s">
        <v>3</v>
      </c>
      <c r="H24" s="2"/>
      <c r="I24" s="2"/>
      <c r="K24" s="6" t="s">
        <v>24</v>
      </c>
      <c r="L24" s="3">
        <f ca="1">D20+D21+D22+D23+L22</f>
        <v>252.77231792732294</v>
      </c>
      <c r="M24" s="3"/>
      <c r="N24" s="3"/>
      <c r="O24" s="3"/>
      <c r="P24" s="6" t="s">
        <v>24</v>
      </c>
      <c r="Q24" s="3">
        <f ca="1">I20+I21+I22+I23+Q22</f>
        <v>145.20284537748284</v>
      </c>
    </row>
    <row r="25" spans="1:17">
      <c r="K25" s="3"/>
      <c r="L25" s="3"/>
      <c r="M25" s="3"/>
      <c r="N25" s="3"/>
      <c r="O25" s="3"/>
      <c r="P25" s="3"/>
      <c r="Q25" s="3"/>
    </row>
    <row r="26" spans="1:17">
      <c r="K26" s="3"/>
      <c r="L26" s="3"/>
      <c r="M26" s="3"/>
      <c r="N26" s="3"/>
      <c r="O26" s="3"/>
      <c r="P26" s="3"/>
      <c r="Q26" s="3"/>
    </row>
    <row r="27" spans="1:17">
      <c r="A27" s="1" t="s">
        <v>9</v>
      </c>
      <c r="F27" s="1" t="s">
        <v>10</v>
      </c>
      <c r="J27" s="1" t="s">
        <v>9</v>
      </c>
      <c r="K27" s="3"/>
      <c r="L27" s="3"/>
      <c r="M27" s="3"/>
      <c r="N27" s="3"/>
      <c r="O27" s="5" t="s">
        <v>10</v>
      </c>
      <c r="P27" s="3"/>
      <c r="Q27" s="3"/>
    </row>
    <row r="28" spans="1:17">
      <c r="C28" t="s">
        <v>0</v>
      </c>
      <c r="D28" t="s">
        <v>1</v>
      </c>
      <c r="H28" t="s">
        <v>0</v>
      </c>
      <c r="I28" t="s">
        <v>1</v>
      </c>
      <c r="K28" s="3" t="s">
        <v>13</v>
      </c>
      <c r="L28" s="4">
        <f ca="1">D29*SIN(RADIANS(C29))+D30*SIN(RADIANS(C30))+D31*SIN(RADIANS(C31))+D32*SIN(RADIANS(C32))</f>
        <v>46.452774094625447</v>
      </c>
      <c r="M28" s="3"/>
      <c r="N28" s="3"/>
      <c r="O28" s="3"/>
      <c r="P28" s="3" t="s">
        <v>13</v>
      </c>
      <c r="Q28" s="4">
        <f ca="1">I29*SIN(RADIANS(H29))+I30*SIN(RADIANS(H30))+I31*SIN(RADIANS(H31))+I32*SIN(RADIANS(H32))</f>
        <v>-15.378990419792181</v>
      </c>
    </row>
    <row r="29" spans="1:17">
      <c r="C29">
        <f ca="1">RANDBETWEEN(0,359)</f>
        <v>174</v>
      </c>
      <c r="D29">
        <f ca="1">RANDBETWEEN(10,50)</f>
        <v>43</v>
      </c>
      <c r="H29">
        <f ca="1">RANDBETWEEN(0,359)</f>
        <v>188</v>
      </c>
      <c r="I29">
        <f ca="1">RANDBETWEEN(10,50)</f>
        <v>13</v>
      </c>
      <c r="K29" s="3" t="s">
        <v>14</v>
      </c>
      <c r="L29" s="4">
        <f ca="1">D29*COS(RADIANS(C29))+D30*COS(RADIANS(C30))+D31*COS(RADIANS(C31))+D32*COS(RADIANS(C32))</f>
        <v>-67.502924713691144</v>
      </c>
      <c r="M29" s="3"/>
      <c r="N29" s="3"/>
      <c r="O29" s="3"/>
      <c r="P29" s="3" t="s">
        <v>14</v>
      </c>
      <c r="Q29" s="4">
        <f ca="1">I29*COS(RADIANS(H29))+I30*COS(RADIANS(H30))+I31*COS(RADIANS(H31))+I32*COS(RADIANS(H32))</f>
        <v>-55.098187447680573</v>
      </c>
    </row>
    <row r="30" spans="1:17">
      <c r="C30">
        <f ca="1">RANDBETWEEN(0,359)</f>
        <v>83</v>
      </c>
      <c r="D30">
        <f t="shared" ref="D30:D32" ca="1" si="6">RANDBETWEEN(10,50)</f>
        <v>36</v>
      </c>
      <c r="H30">
        <f ca="1">RANDBETWEEN(0,359)</f>
        <v>219</v>
      </c>
      <c r="I30">
        <f t="shared" ref="I30:I32" ca="1" si="7">RANDBETWEEN(10,50)</f>
        <v>41</v>
      </c>
      <c r="K30" s="3"/>
      <c r="L30" s="3"/>
      <c r="M30" s="3"/>
      <c r="N30" s="3"/>
      <c r="O30" s="3"/>
      <c r="P30" s="3"/>
      <c r="Q30" s="3"/>
    </row>
    <row r="31" spans="1:17">
      <c r="C31">
        <f ca="1">RANDBETWEEN(0,359)</f>
        <v>193</v>
      </c>
      <c r="D31">
        <f t="shared" ca="1" si="6"/>
        <v>45</v>
      </c>
      <c r="H31">
        <f ca="1">RANDBETWEEN(0,359)</f>
        <v>233</v>
      </c>
      <c r="I31">
        <f t="shared" ca="1" si="7"/>
        <v>30</v>
      </c>
      <c r="K31" s="3" t="s">
        <v>1</v>
      </c>
      <c r="L31" s="3">
        <f ca="1">SQRT(L28^2+L29^2)</f>
        <v>81.94208360780533</v>
      </c>
      <c r="M31" s="3"/>
      <c r="N31" s="3"/>
      <c r="O31" s="3"/>
      <c r="P31" s="3" t="s">
        <v>1</v>
      </c>
      <c r="Q31" s="3">
        <f ca="1">SQRT(Q28^2+Q29^2)</f>
        <v>57.204227172052633</v>
      </c>
    </row>
    <row r="32" spans="1:17">
      <c r="C32">
        <f ca="1">RANDBETWEEN(0,359)</f>
        <v>48</v>
      </c>
      <c r="D32">
        <f t="shared" ca="1" si="6"/>
        <v>22</v>
      </c>
      <c r="H32">
        <f ca="1">RANDBETWEEN(0,359)</f>
        <v>78</v>
      </c>
      <c r="I32">
        <f t="shared" ca="1" si="7"/>
        <v>37</v>
      </c>
      <c r="K32" s="6" t="s">
        <v>0</v>
      </c>
      <c r="L32" s="3">
        <f ca="1">IF(AND(L28&gt;=0,L29&gt;=0),180+DEGREES(ATAN(ABS(L28/L29))),IF(AND(L28&gt;=0,L29&lt;=0),360-DEGREES(ATAN(ABS(L28/L29))),IF(AND(L28&lt;=0,L29&lt;=0),DEGREES(ATAN(ABS(L28/L29))),180-DEGREES(ATAN(ABS(L28/L29))))))</f>
        <v>325.46582890809691</v>
      </c>
      <c r="M32" s="3"/>
      <c r="N32" s="3"/>
      <c r="O32" s="3"/>
      <c r="P32" s="6" t="s">
        <v>0</v>
      </c>
      <c r="Q32" s="3">
        <f ca="1">IF(AND(Q28&gt;=0,Q29&gt;=0),180+DEGREES(ATAN(ABS(Q28/Q29))),IF(AND(Q28&gt;=0,Q29&lt;=0),360-DEGREES(ATAN(ABS(Q28/Q29))),IF(AND(Q28&lt;=0,Q29&lt;=0),DEGREES(ATAN(ABS(Q28/Q29))),180-DEGREES(ATAN(ABS(Q28/Q29))))))</f>
        <v>15.595465957922828</v>
      </c>
    </row>
    <row r="33" spans="1:17" ht="18">
      <c r="B33" t="s">
        <v>3</v>
      </c>
      <c r="C33" s="2"/>
      <c r="D33" s="2"/>
      <c r="G33" t="s">
        <v>3</v>
      </c>
      <c r="H33" s="2"/>
      <c r="I33" s="2"/>
      <c r="K33" s="6" t="s">
        <v>24</v>
      </c>
      <c r="L33" s="3">
        <f ca="1">D29+D30+D31+D32+L31</f>
        <v>227.94208360780533</v>
      </c>
      <c r="M33" s="3"/>
      <c r="N33" s="3"/>
      <c r="O33" s="3"/>
      <c r="P33" s="6" t="s">
        <v>24</v>
      </c>
      <c r="Q33" s="3">
        <f ca="1">I29+I30+I31+I32+Q31</f>
        <v>178.20422717205264</v>
      </c>
    </row>
    <row r="34" spans="1:17">
      <c r="K34" s="3"/>
      <c r="L34" s="3"/>
      <c r="M34" s="3"/>
      <c r="N34" s="3"/>
      <c r="O34" s="3"/>
      <c r="P34" s="3"/>
      <c r="Q34" s="3"/>
    </row>
    <row r="35" spans="1:17">
      <c r="K35" s="3"/>
      <c r="L35" s="3"/>
      <c r="M35" s="3"/>
      <c r="N35" s="3"/>
      <c r="O35" s="3"/>
      <c r="P35" s="3"/>
      <c r="Q35" s="3"/>
    </row>
    <row r="36" spans="1:17">
      <c r="A36" s="1" t="s">
        <v>11</v>
      </c>
      <c r="F36" s="1" t="s">
        <v>12</v>
      </c>
      <c r="J36" s="1" t="s">
        <v>11</v>
      </c>
      <c r="K36" s="3"/>
      <c r="L36" s="3"/>
      <c r="M36" s="3"/>
      <c r="N36" s="3"/>
      <c r="O36" s="5" t="s">
        <v>12</v>
      </c>
      <c r="P36" s="3"/>
      <c r="Q36" s="3"/>
    </row>
    <row r="37" spans="1:17">
      <c r="C37" t="s">
        <v>0</v>
      </c>
      <c r="D37" t="s">
        <v>1</v>
      </c>
      <c r="H37" t="s">
        <v>0</v>
      </c>
      <c r="I37" t="s">
        <v>1</v>
      </c>
      <c r="K37" s="3" t="s">
        <v>13</v>
      </c>
      <c r="L37" s="4">
        <f ca="1">D38*SIN(RADIANS(C38))+D39*SIN(RADIANS(C39))+D40*SIN(RADIANS(C40))+D41*SIN(RADIANS(C41))</f>
        <v>-19.390331656788508</v>
      </c>
      <c r="M37" s="3"/>
      <c r="N37" s="3"/>
      <c r="O37" s="3"/>
      <c r="P37" s="3" t="s">
        <v>13</v>
      </c>
      <c r="Q37" s="4">
        <f ca="1">I38*SIN(RADIANS(H38))+I39*SIN(RADIANS(H39))+I40*SIN(RADIANS(H40))+I41*SIN(RADIANS(H41))</f>
        <v>-48.852523433350804</v>
      </c>
    </row>
    <row r="38" spans="1:17">
      <c r="C38">
        <f ca="1">RANDBETWEEN(0,359)</f>
        <v>324</v>
      </c>
      <c r="D38">
        <f ca="1">RANDBETWEEN(10,50)</f>
        <v>37</v>
      </c>
      <c r="H38">
        <f ca="1">RANDBETWEEN(0,359)</f>
        <v>301</v>
      </c>
      <c r="I38">
        <f ca="1">RANDBETWEEN(10,50)</f>
        <v>38</v>
      </c>
      <c r="K38" s="3" t="s">
        <v>14</v>
      </c>
      <c r="L38" s="4">
        <f ca="1">D38*COS(RADIANS(C38))+D39*COS(RADIANS(C39))+D40*COS(RADIANS(C40))+D41*COS(RADIANS(C41))</f>
        <v>114.68231215676153</v>
      </c>
      <c r="M38" s="3"/>
      <c r="N38" s="3"/>
      <c r="O38" s="3"/>
      <c r="P38" s="3" t="s">
        <v>14</v>
      </c>
      <c r="Q38" s="4">
        <f ca="1">I38*COS(RADIANS(H38))+I39*COS(RADIANS(H39))+I40*COS(RADIANS(H40))+I41*COS(RADIANS(H41))</f>
        <v>35.68963303052827</v>
      </c>
    </row>
    <row r="39" spans="1:17">
      <c r="C39">
        <f ca="1">RANDBETWEEN(0,359)</f>
        <v>30</v>
      </c>
      <c r="D39">
        <f t="shared" ref="D39:D41" ca="1" si="8">RANDBETWEEN(10,50)</f>
        <v>40</v>
      </c>
      <c r="H39">
        <f ca="1">RANDBETWEEN(0,359)</f>
        <v>339</v>
      </c>
      <c r="I39">
        <f t="shared" ref="I39:I41" ca="1" si="9">RANDBETWEEN(10,50)</f>
        <v>32</v>
      </c>
      <c r="K39" s="3"/>
      <c r="L39" s="3"/>
      <c r="M39" s="3"/>
      <c r="N39" s="3"/>
      <c r="O39" s="3"/>
      <c r="P39" s="3"/>
      <c r="Q39" s="3"/>
    </row>
    <row r="40" spans="1:17">
      <c r="C40">
        <f ca="1">RANDBETWEEN(0,359)</f>
        <v>311</v>
      </c>
      <c r="D40">
        <f t="shared" ca="1" si="8"/>
        <v>16</v>
      </c>
      <c r="H40">
        <f ca="1">RANDBETWEEN(0,359)</f>
        <v>233</v>
      </c>
      <c r="I40">
        <f t="shared" ca="1" si="9"/>
        <v>18</v>
      </c>
      <c r="K40" s="3" t="s">
        <v>1</v>
      </c>
      <c r="L40" s="3">
        <f ca="1">SQRT(L37^2+L38^2)</f>
        <v>116.31000680672814</v>
      </c>
      <c r="M40" s="3"/>
      <c r="N40" s="3"/>
      <c r="O40" s="3"/>
      <c r="P40" s="3" t="s">
        <v>1</v>
      </c>
      <c r="Q40" s="3">
        <f ca="1">SQRT(Q37^2+Q38^2)</f>
        <v>60.500569845744955</v>
      </c>
    </row>
    <row r="41" spans="1:17">
      <c r="C41">
        <f ca="1">RANDBETWEEN(0,359)</f>
        <v>352</v>
      </c>
      <c r="D41">
        <f t="shared" ca="1" si="8"/>
        <v>40</v>
      </c>
      <c r="H41">
        <f ca="1">RANDBETWEEN(0,359)</f>
        <v>107</v>
      </c>
      <c r="I41">
        <f t="shared" ca="1" si="9"/>
        <v>10</v>
      </c>
      <c r="K41" s="6" t="s">
        <v>0</v>
      </c>
      <c r="L41" s="3">
        <f ca="1">IF(AND(L37&gt;=0,L38&gt;=0),180+DEGREES(ATAN(ABS(L37/L38))),IF(AND(L37&gt;=0,L38&lt;=0),360-DEGREES(ATAN(ABS(L37/L38))),IF(AND(L37&lt;=0,L38&lt;=0),DEGREES(ATAN(ABS(L37/L38))),180-DEGREES(ATAN(ABS(L37/L38))))))</f>
        <v>170.40326863157406</v>
      </c>
      <c r="M41" s="3"/>
      <c r="N41" s="3"/>
      <c r="O41" s="3"/>
      <c r="P41" s="6" t="s">
        <v>0</v>
      </c>
      <c r="Q41" s="3">
        <f ca="1">IF(AND(Q37&gt;=0,Q38&gt;=0),180+DEGREES(ATAN(ABS(Q37/Q38))),IF(AND(Q37&gt;=0,Q38&lt;=0),360-DEGREES(ATAN(ABS(Q37/Q38))),IF(AND(Q37&lt;=0,Q38&lt;=0),DEGREES(ATAN(ABS(Q37/Q38))),180-DEGREES(ATAN(ABS(Q37/Q38))))))</f>
        <v>126.15031904823438</v>
      </c>
    </row>
    <row r="42" spans="1:17" ht="18">
      <c r="B42" t="s">
        <v>3</v>
      </c>
      <c r="C42" s="2"/>
      <c r="D42" s="2"/>
      <c r="G42" t="s">
        <v>3</v>
      </c>
      <c r="H42" s="2"/>
      <c r="I42" s="2"/>
      <c r="K42" s="6" t="s">
        <v>24</v>
      </c>
      <c r="L42" s="3">
        <f ca="1">D38+D39+D40+D41+L40</f>
        <v>249.31000680672815</v>
      </c>
      <c r="P42" s="6" t="s">
        <v>24</v>
      </c>
      <c r="Q42" s="3">
        <f ca="1">I38+I39+I40+I41+Q40</f>
        <v>158.50056984574496</v>
      </c>
    </row>
    <row r="45" spans="1:17">
      <c r="A45" s="1"/>
      <c r="F45" s="1"/>
    </row>
    <row r="50" spans="2:9">
      <c r="B50" s="3"/>
      <c r="C50" s="3"/>
      <c r="D50" s="3"/>
      <c r="E50" s="3"/>
      <c r="F50" s="3"/>
      <c r="G50" s="3"/>
      <c r="H50" s="3"/>
      <c r="I50" s="3"/>
    </row>
    <row r="51" spans="2:9">
      <c r="B51" s="3"/>
      <c r="C51" s="3"/>
      <c r="D51" s="3"/>
      <c r="E51" s="3"/>
      <c r="F51" s="3"/>
      <c r="G51" s="3"/>
      <c r="H51" s="3"/>
      <c r="I51" s="3"/>
    </row>
    <row r="52" spans="2:9">
      <c r="B52" s="3"/>
      <c r="C52" s="3"/>
      <c r="D52" s="3"/>
      <c r="E52" s="3"/>
      <c r="F52" s="3"/>
      <c r="G52" s="3"/>
      <c r="H52" s="3"/>
      <c r="I5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Game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meintern</dc:creator>
  <cp:lastModifiedBy>Stephen Denison</cp:lastModifiedBy>
  <cp:lastPrinted>2013-05-31T03:03:15Z</cp:lastPrinted>
  <dcterms:created xsi:type="dcterms:W3CDTF">2010-08-18T17:25:24Z</dcterms:created>
  <dcterms:modified xsi:type="dcterms:W3CDTF">2013-05-31T03:19:54Z</dcterms:modified>
</cp:coreProperties>
</file>