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2"/>
  </bookViews>
  <sheets>
    <sheet name="FMI tietous" sheetId="1" r:id="rId1"/>
    <sheet name="Kuvat antennimastosta" sheetId="2" r:id="rId2"/>
    <sheet name="Laskut" sheetId="3" r:id="rId3"/>
  </sheets>
  <definedNames/>
  <calcPr fullCalcOnLoad="1"/>
</workbook>
</file>

<file path=xl/sharedStrings.xml><?xml version="1.0" encoding="utf-8"?>
<sst xmlns="http://schemas.openxmlformats.org/spreadsheetml/2006/main" count="92" uniqueCount="65">
  <si>
    <t>maksimi tuulen nopeus:</t>
  </si>
  <si>
    <t>m/s</t>
  </si>
  <si>
    <t>Puuskakerroin:</t>
  </si>
  <si>
    <t>N/m^2</t>
  </si>
  <si>
    <t>Antennirakennelman mitat</t>
  </si>
  <si>
    <t>korkeus</t>
  </si>
  <si>
    <t>m</t>
  </si>
  <si>
    <t>m^2</t>
  </si>
  <si>
    <t>Tukimasto, t</t>
  </si>
  <si>
    <t>Antennimasto, m</t>
  </si>
  <si>
    <t>Antenni, a</t>
  </si>
  <si>
    <t>Tuulen voima, F</t>
  </si>
  <si>
    <t>kg</t>
  </si>
  <si>
    <t>N</t>
  </si>
  <si>
    <t>(Jos ei haluta ottaa putkien painoa huomioon syötä arvoksi 0.)</t>
  </si>
  <si>
    <t>Maksimi tuulen keskinopeus/10min.</t>
  </si>
  <si>
    <t>Momentinmukainen korkeus, D_t</t>
  </si>
  <si>
    <t>Momentinmukainen korkeus, D_m</t>
  </si>
  <si>
    <t>Momentinmukainen korkeus, D_a</t>
  </si>
  <si>
    <t>M [kg] = M_tot/9,81</t>
  </si>
  <si>
    <t>M_tot [N] = M_tot * 9,81</t>
  </si>
  <si>
    <t>Pohjaristikon mitat painoineen</t>
  </si>
  <si>
    <t>Betonipainoin ankkuroitu antennimasto vertikaaliantennille</t>
  </si>
  <si>
    <t>Soveltuu tasakatolle asennukseen kun ei haluta tehdä muutoksia kattorakenteisiin.</t>
  </si>
  <si>
    <t>Masto koostuu pohjaristikosta painoineen ja antenniputkesta joka tulee ristin keskelle.</t>
  </si>
  <si>
    <t>Pohjaristikon vastavoima</t>
  </si>
  <si>
    <t>Tuulen aiheuttama kallistusvoima</t>
  </si>
  <si>
    <t>Tuuli</t>
  </si>
  <si>
    <t>l,  Ristikon putken pituus päästä päähän (painosta painoon)</t>
  </si>
  <si>
    <t>l_k,  Ristin puoliväli mitattuna lyhimmän kaatumissuunnan mukaan</t>
  </si>
  <si>
    <t>l_n,  Ristin neljännespituus mitattuna lyhimmän kaatumissuunnan mukaan</t>
  </si>
  <si>
    <t>m_a,  Putken paino yhdessä sakarassa</t>
  </si>
  <si>
    <t>m_p,  Betonipainon massa</t>
  </si>
  <si>
    <t>masto kaadu lasketulla</t>
  </si>
  <si>
    <t>tuulenvoimakkuudella.</t>
  </si>
  <si>
    <t>Jos pohjaristikon voima</t>
  </si>
  <si>
    <t>on suurempi kuin tuulen</t>
  </si>
  <si>
    <t>kallistusvoima, ei</t>
  </si>
  <si>
    <t>Myös muualle voi syöttää omia arvoja, jos</t>
  </si>
  <si>
    <t>KÄYTTÖ OMALLA VASTUULLA!</t>
  </si>
  <si>
    <t>ei ole käytössä syötä korkeudeksi 0.</t>
  </si>
  <si>
    <t>ne tunnetaan. Jos esimerkiksi tukimastoa</t>
  </si>
  <si>
    <t>M_t=F * D_t * A_t (tukimasto)</t>
  </si>
  <si>
    <t>M_m=F * D_m * A_m (antennimasto)</t>
  </si>
  <si>
    <t>M_a=F * D_a * A_a (antenni)</t>
  </si>
  <si>
    <t>M_p = l_p * 2 * m_p (painot)</t>
  </si>
  <si>
    <t>M_k = l_k * 2 * m_a (putket keski)</t>
  </si>
  <si>
    <t>M_n = l_n * m_a (putket neljäsosa)</t>
  </si>
  <si>
    <t>M_tot (summa)</t>
  </si>
  <si>
    <t>M_tot= M_t + M_m + M_a (summa)</t>
  </si>
  <si>
    <t>l_p,  Ristin katolta varaaman pinta-alan muodostaman neliön sivun pituus</t>
  </si>
  <si>
    <t>putken korkeus</t>
  </si>
  <si>
    <t>putken paksuus</t>
  </si>
  <si>
    <t>pinta-ala tuulta vasten, A_t</t>
  </si>
  <si>
    <t>pinta-ala tuulta vasten, A_m</t>
  </si>
  <si>
    <t>pinta-ala tuulta vasten, A_a</t>
  </si>
  <si>
    <t>EN OTA VASTUUTA LASKUJEN TAI KAAVOJEN OIKEELLISUUDESTA!</t>
  </si>
  <si>
    <t>Dokumentin kaikenlainen käyttö julkisesti on kielletty ilman lupaa.</t>
  </si>
  <si>
    <t>Laskuissa pituusmitat toimivat kertoimina ilman yksikköä.</t>
  </si>
  <si>
    <t>Huomautuksia</t>
  </si>
  <si>
    <t>Käsin syötettävät arvot ovat lihavoituna.</t>
  </si>
  <si>
    <t>Laskuri ei ota huomioon esimerkiksi antennimaston tai antennin painoa,</t>
  </si>
  <si>
    <t>joka vähentää ristikon vastavoiman suuruutta.</t>
  </si>
  <si>
    <t>30.5.2003 v1.3</t>
  </si>
  <si>
    <t>Tuulilaskuri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</si>
</sst>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12"/>
      <name val="Arial"/>
      <family val="2"/>
    </font>
    <font>
      <sz val="10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4" borderId="7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5" fillId="3" borderId="2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 locked="0"/>
    </xf>
    <xf numFmtId="0" fontId="3" fillId="4" borderId="9" xfId="0" applyFont="1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1" fontId="0" fillId="2" borderId="11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1" fontId="0" fillId="2" borderId="3" xfId="0" applyNumberFormat="1" applyFill="1" applyBorder="1" applyAlignment="1" applyProtection="1">
      <alignment/>
      <protection locked="0"/>
    </xf>
    <xf numFmtId="1" fontId="0" fillId="2" borderId="12" xfId="0" applyNumberForma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72" fontId="0" fillId="2" borderId="1" xfId="0" applyNumberFormat="1" applyFont="1" applyFill="1" applyBorder="1" applyAlignment="1" applyProtection="1">
      <alignment/>
      <protection locked="0"/>
    </xf>
    <xf numFmtId="172" fontId="0" fillId="2" borderId="1" xfId="0" applyNumberFormat="1" applyFill="1" applyBorder="1" applyAlignment="1" applyProtection="1">
      <alignment/>
      <protection locked="0"/>
    </xf>
    <xf numFmtId="1" fontId="3" fillId="2" borderId="1" xfId="0" applyNumberFormat="1" applyFont="1" applyFill="1" applyBorder="1" applyAlignment="1" applyProtection="1">
      <alignment/>
      <protection locked="0"/>
    </xf>
    <xf numFmtId="1" fontId="3" fillId="2" borderId="3" xfId="0" applyNumberFormat="1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172" fontId="3" fillId="2" borderId="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2" borderId="13" xfId="0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1" fontId="0" fillId="2" borderId="15" xfId="0" applyNumberForma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/>
    </xf>
    <xf numFmtId="0" fontId="8" fillId="5" borderId="17" xfId="0" applyFont="1" applyFill="1" applyBorder="1" applyAlignment="1">
      <alignment/>
    </xf>
    <xf numFmtId="0" fontId="6" fillId="5" borderId="17" xfId="0" applyFont="1" applyFill="1" applyBorder="1" applyAlignment="1" applyProtection="1">
      <alignment/>
      <protection/>
    </xf>
    <xf numFmtId="0" fontId="0" fillId="5" borderId="18" xfId="0" applyFill="1" applyBorder="1" applyAlignment="1">
      <alignment/>
    </xf>
    <xf numFmtId="0" fontId="5" fillId="5" borderId="18" xfId="0" applyFont="1" applyFill="1" applyBorder="1" applyAlignment="1" applyProtection="1">
      <alignment/>
      <protection locked="0"/>
    </xf>
    <xf numFmtId="0" fontId="0" fillId="5" borderId="17" xfId="0" applyFill="1" applyBorder="1" applyAlignment="1">
      <alignment/>
    </xf>
    <xf numFmtId="14" fontId="6" fillId="5" borderId="19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/>
    </xf>
    <xf numFmtId="0" fontId="8" fillId="3" borderId="1" xfId="0" applyFont="1" applyFill="1" applyBorder="1" applyAlignment="1">
      <alignment/>
    </xf>
    <xf numFmtId="0" fontId="5" fillId="3" borderId="1" xfId="0" applyFont="1" applyFill="1" applyBorder="1" applyAlignment="1" applyProtection="1">
      <alignment/>
      <protection locked="0"/>
    </xf>
    <xf numFmtId="0" fontId="5" fillId="3" borderId="1" xfId="0" applyFont="1" applyFill="1" applyBorder="1" applyAlignment="1" applyProtection="1">
      <alignment/>
      <protection/>
    </xf>
    <xf numFmtId="0" fontId="5" fillId="3" borderId="1" xfId="0" applyFont="1" applyFill="1" applyBorder="1" applyAlignment="1">
      <alignment/>
    </xf>
    <xf numFmtId="0" fontId="0" fillId="3" borderId="4" xfId="0" applyFill="1" applyBorder="1" applyAlignment="1">
      <alignment/>
    </xf>
    <xf numFmtId="0" fontId="8" fillId="5" borderId="17" xfId="0" applyFont="1" applyFill="1" applyBorder="1" applyAlignment="1" applyProtection="1">
      <alignment/>
      <protection/>
    </xf>
    <xf numFmtId="14" fontId="6" fillId="5" borderId="18" xfId="0" applyNumberFormat="1" applyFont="1" applyFill="1" applyBorder="1" applyAlignment="1" applyProtection="1">
      <alignment horizontal="left"/>
      <protection/>
    </xf>
    <xf numFmtId="0" fontId="5" fillId="5" borderId="18" xfId="0" applyFont="1" applyFill="1" applyBorder="1" applyAlignment="1" applyProtection="1">
      <alignment horizontal="center"/>
      <protection/>
    </xf>
    <xf numFmtId="0" fontId="5" fillId="5" borderId="20" xfId="0" applyFont="1" applyFill="1" applyBorder="1" applyAlignment="1" applyProtection="1">
      <alignment horizontal="right"/>
      <protection/>
    </xf>
    <xf numFmtId="0" fontId="0" fillId="3" borderId="3" xfId="0" applyFont="1" applyFill="1" applyBorder="1" applyAlignment="1">
      <alignment/>
    </xf>
    <xf numFmtId="0" fontId="5" fillId="3" borderId="0" xfId="0" applyFon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4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3" fillId="6" borderId="7" xfId="0" applyFont="1" applyFill="1" applyBorder="1" applyAlignment="1" applyProtection="1">
      <alignment/>
      <protection locked="0"/>
    </xf>
    <xf numFmtId="0" fontId="0" fillId="6" borderId="7" xfId="0" applyFill="1" applyBorder="1" applyAlignment="1" applyProtection="1">
      <alignment/>
      <protection locked="0"/>
    </xf>
    <xf numFmtId="0" fontId="0" fillId="6" borderId="8" xfId="0" applyFill="1" applyBorder="1" applyAlignment="1" applyProtection="1">
      <alignment/>
      <protection locked="0"/>
    </xf>
    <xf numFmtId="0" fontId="3" fillId="6" borderId="9" xfId="0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133350</xdr:rowOff>
    </xdr:from>
    <xdr:to>
      <xdr:col>7</xdr:col>
      <xdr:colOff>514350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57225"/>
          <a:ext cx="4076700" cy="5438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38</xdr:row>
      <xdr:rowOff>133350</xdr:rowOff>
    </xdr:from>
    <xdr:to>
      <xdr:col>8</xdr:col>
      <xdr:colOff>466725</xdr:colOff>
      <xdr:row>49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324600"/>
          <a:ext cx="5238750" cy="1657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673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140625" defaultRowHeight="12.75"/>
  <sheetData>
    <row r="1" spans="1:9" ht="15.75">
      <c r="A1" s="16"/>
      <c r="B1" s="16" t="s">
        <v>22</v>
      </c>
      <c r="C1" s="13"/>
      <c r="D1" s="13"/>
      <c r="E1" s="13"/>
      <c r="F1" s="13"/>
      <c r="G1" s="13"/>
      <c r="H1" s="13"/>
      <c r="I1" s="13"/>
    </row>
    <row r="2" spans="1:9" ht="12.75">
      <c r="A2" s="13"/>
      <c r="B2" s="17" t="s">
        <v>23</v>
      </c>
      <c r="C2" s="13"/>
      <c r="D2" s="13"/>
      <c r="E2" s="13"/>
      <c r="F2" s="13"/>
      <c r="G2" s="13"/>
      <c r="H2" s="13"/>
      <c r="I2" s="13"/>
    </row>
    <row r="3" spans="1:9" ht="12.75">
      <c r="A3" s="13"/>
      <c r="B3" s="17" t="s">
        <v>24</v>
      </c>
      <c r="C3" s="13"/>
      <c r="D3" s="13"/>
      <c r="E3" s="13"/>
      <c r="F3" s="13"/>
      <c r="G3" s="13"/>
      <c r="H3" s="13"/>
      <c r="I3" s="13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3"/>
      <c r="B6" s="13"/>
      <c r="C6" s="13"/>
      <c r="D6" s="13"/>
      <c r="E6" s="13"/>
      <c r="F6" s="13"/>
      <c r="G6" s="13"/>
      <c r="H6" s="13"/>
      <c r="I6" s="13"/>
    </row>
    <row r="7" spans="1:9" ht="12.75">
      <c r="A7" s="13"/>
      <c r="B7" s="13"/>
      <c r="C7" s="13"/>
      <c r="D7" s="13"/>
      <c r="E7" s="13"/>
      <c r="F7" s="13"/>
      <c r="G7" s="13"/>
      <c r="H7" s="13"/>
      <c r="I7" s="13"/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9" ht="12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2.7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2.7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3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7.421875" style="0" customWidth="1"/>
    <col min="3" max="3" width="6.8515625" style="0" customWidth="1"/>
    <col min="4" max="4" width="5.00390625" style="0" customWidth="1"/>
    <col min="5" max="5" width="7.28125" style="0" customWidth="1"/>
    <col min="6" max="6" width="4.140625" style="0" customWidth="1"/>
    <col min="7" max="7" width="31.00390625" style="0" customWidth="1"/>
    <col min="8" max="8" width="9.140625" style="1" customWidth="1"/>
    <col min="10" max="10" width="14.00390625" style="0" customWidth="1"/>
  </cols>
  <sheetData>
    <row r="1" spans="1:10" ht="15">
      <c r="A1" s="54" t="s">
        <v>64</v>
      </c>
      <c r="B1" s="55" t="s">
        <v>57</v>
      </c>
      <c r="C1" s="56"/>
      <c r="D1" s="57"/>
      <c r="E1" s="57"/>
      <c r="F1" s="57"/>
      <c r="G1" s="55"/>
      <c r="H1" s="58"/>
      <c r="I1" s="56"/>
      <c r="J1" s="59" t="s">
        <v>63</v>
      </c>
    </row>
    <row r="2" spans="1:10" ht="15">
      <c r="A2" s="62"/>
      <c r="B2" s="71"/>
      <c r="C2" s="71"/>
      <c r="D2" s="71"/>
      <c r="E2" s="71"/>
      <c r="F2" s="71"/>
      <c r="G2" s="71"/>
      <c r="H2" s="24"/>
      <c r="I2" s="26"/>
      <c r="J2" s="52"/>
    </row>
    <row r="3" spans="1:10" ht="15.75" thickBot="1">
      <c r="A3" s="25" t="s">
        <v>27</v>
      </c>
      <c r="B3" s="18"/>
      <c r="C3" s="19"/>
      <c r="D3" s="24"/>
      <c r="E3" s="66" t="s">
        <v>59</v>
      </c>
      <c r="F3" s="56"/>
      <c r="G3" s="56"/>
      <c r="H3" s="67"/>
      <c r="I3" s="68"/>
      <c r="J3" s="69"/>
    </row>
    <row r="4" spans="1:10" ht="15.75" thickTop="1">
      <c r="A4" s="3" t="s">
        <v>15</v>
      </c>
      <c r="B4" s="4">
        <v>22</v>
      </c>
      <c r="C4" s="5" t="s">
        <v>1</v>
      </c>
      <c r="D4" s="24"/>
      <c r="E4" s="60"/>
      <c r="F4" s="26"/>
      <c r="G4" s="26"/>
      <c r="H4" s="26"/>
      <c r="I4" s="10"/>
      <c r="J4" s="22"/>
    </row>
    <row r="5" spans="1:10" ht="15">
      <c r="A5" s="3" t="s">
        <v>2</v>
      </c>
      <c r="B5" s="6">
        <v>1.8</v>
      </c>
      <c r="C5" s="5" t="s">
        <v>1</v>
      </c>
      <c r="D5" s="24"/>
      <c r="E5" s="60" t="s">
        <v>56</v>
      </c>
      <c r="F5" s="26"/>
      <c r="G5" s="26"/>
      <c r="H5" s="11"/>
      <c r="I5" s="10"/>
      <c r="J5" s="22"/>
    </row>
    <row r="6" spans="1:10" ht="15">
      <c r="A6" s="3" t="s">
        <v>0</v>
      </c>
      <c r="B6" s="6">
        <f>B4*B5</f>
        <v>39.6</v>
      </c>
      <c r="C6" s="5" t="s">
        <v>1</v>
      </c>
      <c r="D6" s="24"/>
      <c r="E6" s="61" t="s">
        <v>39</v>
      </c>
      <c r="F6" s="26"/>
      <c r="G6" s="26"/>
      <c r="H6" s="11"/>
      <c r="I6" s="10"/>
      <c r="J6" s="22"/>
    </row>
    <row r="7" spans="1:10" ht="15">
      <c r="A7" s="7" t="s">
        <v>11</v>
      </c>
      <c r="B7" s="8">
        <v>1000</v>
      </c>
      <c r="C7" s="9" t="s">
        <v>3</v>
      </c>
      <c r="D7" s="24"/>
      <c r="E7" s="62"/>
      <c r="F7" s="10"/>
      <c r="G7" s="10"/>
      <c r="H7" s="24"/>
      <c r="I7" s="26"/>
      <c r="J7" s="52"/>
    </row>
    <row r="8" spans="1:10" ht="15">
      <c r="A8" s="72"/>
      <c r="B8" s="24"/>
      <c r="C8" s="24"/>
      <c r="D8" s="24"/>
      <c r="E8" s="63" t="s">
        <v>58</v>
      </c>
      <c r="F8" s="10"/>
      <c r="G8" s="10"/>
      <c r="H8" s="24"/>
      <c r="I8" s="26"/>
      <c r="J8" s="52"/>
    </row>
    <row r="9" spans="1:13" ht="15.75" thickBot="1">
      <c r="A9" s="25" t="s">
        <v>4</v>
      </c>
      <c r="B9" s="18"/>
      <c r="C9" s="19"/>
      <c r="D9" s="24"/>
      <c r="E9" s="62" t="s">
        <v>60</v>
      </c>
      <c r="F9" s="26"/>
      <c r="G9" s="26"/>
      <c r="H9" s="26"/>
      <c r="I9" s="26"/>
      <c r="J9" s="52"/>
      <c r="K9" s="1"/>
      <c r="L9" s="1"/>
      <c r="M9" s="1"/>
    </row>
    <row r="10" spans="1:13" ht="15.75" thickTop="1">
      <c r="A10" s="20" t="s">
        <v>8</v>
      </c>
      <c r="B10" s="6"/>
      <c r="C10" s="5"/>
      <c r="D10" s="24"/>
      <c r="E10" s="64" t="s">
        <v>38</v>
      </c>
      <c r="F10" s="26"/>
      <c r="G10" s="26"/>
      <c r="H10" s="26"/>
      <c r="I10" s="26"/>
      <c r="J10" s="52"/>
      <c r="K10" s="2"/>
      <c r="L10" s="2"/>
      <c r="M10" s="1"/>
    </row>
    <row r="11" spans="1:13" ht="15">
      <c r="A11" s="3" t="s">
        <v>51</v>
      </c>
      <c r="B11" s="4">
        <v>1</v>
      </c>
      <c r="C11" s="5" t="s">
        <v>6</v>
      </c>
      <c r="D11" s="24"/>
      <c r="E11" s="64" t="s">
        <v>41</v>
      </c>
      <c r="F11" s="26"/>
      <c r="G11" s="26"/>
      <c r="H11" s="26"/>
      <c r="I11" s="26"/>
      <c r="J11" s="52"/>
      <c r="K11" s="43"/>
      <c r="L11" s="43"/>
      <c r="M11" s="1"/>
    </row>
    <row r="12" spans="1:13" ht="15">
      <c r="A12" s="3" t="s">
        <v>52</v>
      </c>
      <c r="B12" s="6">
        <v>0.06</v>
      </c>
      <c r="C12" s="5" t="s">
        <v>6</v>
      </c>
      <c r="D12" s="24"/>
      <c r="E12" s="64" t="s">
        <v>40</v>
      </c>
      <c r="F12" s="26"/>
      <c r="G12" s="26"/>
      <c r="H12" s="26"/>
      <c r="I12" s="26"/>
      <c r="J12" s="52"/>
      <c r="K12" s="43"/>
      <c r="L12" s="43"/>
      <c r="M12" s="1"/>
    </row>
    <row r="13" spans="1:13" ht="15">
      <c r="A13" s="3" t="s">
        <v>53</v>
      </c>
      <c r="B13" s="6">
        <f>B12*B11</f>
        <v>0.06</v>
      </c>
      <c r="C13" s="5" t="s">
        <v>7</v>
      </c>
      <c r="D13" s="24"/>
      <c r="E13" s="64" t="s">
        <v>61</v>
      </c>
      <c r="F13" s="26"/>
      <c r="G13" s="26"/>
      <c r="H13" s="26"/>
      <c r="I13" s="26"/>
      <c r="J13" s="52"/>
      <c r="K13" s="43"/>
      <c r="L13" s="43"/>
      <c r="M13" s="1"/>
    </row>
    <row r="14" spans="1:13" ht="15">
      <c r="A14" s="3" t="s">
        <v>16</v>
      </c>
      <c r="B14" s="6">
        <f>B11/2</f>
        <v>0.5</v>
      </c>
      <c r="C14" s="5" t="s">
        <v>6</v>
      </c>
      <c r="D14" s="24"/>
      <c r="E14" s="64" t="s">
        <v>62</v>
      </c>
      <c r="F14" s="26"/>
      <c r="G14" s="26"/>
      <c r="H14" s="26"/>
      <c r="I14" s="26"/>
      <c r="J14" s="52"/>
      <c r="K14" s="44"/>
      <c r="L14" s="44"/>
      <c r="M14" s="1"/>
    </row>
    <row r="15" spans="1:13" ht="12.75">
      <c r="A15" s="20"/>
      <c r="B15" s="6"/>
      <c r="C15" s="5"/>
      <c r="D15" s="24"/>
      <c r="E15" s="70"/>
      <c r="F15" s="65"/>
      <c r="G15" s="65"/>
      <c r="H15" s="65"/>
      <c r="I15" s="65"/>
      <c r="J15" s="53"/>
      <c r="K15" s="44"/>
      <c r="L15" s="44"/>
      <c r="M15" s="1"/>
    </row>
    <row r="16" spans="1:13" ht="12.75">
      <c r="A16" s="20" t="s">
        <v>9</v>
      </c>
      <c r="B16" s="6"/>
      <c r="C16" s="5"/>
      <c r="D16" s="24"/>
      <c r="E16" s="26"/>
      <c r="F16" s="26"/>
      <c r="G16" s="26"/>
      <c r="H16" s="26"/>
      <c r="I16" s="26"/>
      <c r="J16" s="52"/>
      <c r="K16" s="44"/>
      <c r="L16" s="44"/>
      <c r="M16" s="1"/>
    </row>
    <row r="17" spans="1:13" ht="12.75">
      <c r="A17" s="3" t="s">
        <v>51</v>
      </c>
      <c r="B17" s="4">
        <v>2</v>
      </c>
      <c r="C17" s="5" t="s">
        <v>6</v>
      </c>
      <c r="D17" s="24"/>
      <c r="E17" s="26"/>
      <c r="F17" s="26"/>
      <c r="G17" s="26"/>
      <c r="H17" s="26"/>
      <c r="I17" s="73"/>
      <c r="J17" s="74"/>
      <c r="K17" s="44"/>
      <c r="L17" s="44"/>
      <c r="M17" s="1"/>
    </row>
    <row r="18" spans="1:13" ht="13.5" thickBot="1">
      <c r="A18" s="3" t="s">
        <v>52</v>
      </c>
      <c r="B18" s="6">
        <v>0.05</v>
      </c>
      <c r="C18" s="5" t="s">
        <v>6</v>
      </c>
      <c r="D18" s="24"/>
      <c r="E18" s="84" t="s">
        <v>21</v>
      </c>
      <c r="F18" s="85"/>
      <c r="G18" s="85"/>
      <c r="H18" s="85"/>
      <c r="I18" s="85"/>
      <c r="J18" s="86"/>
      <c r="K18" s="44"/>
      <c r="L18" s="44"/>
      <c r="M18" s="1"/>
    </row>
    <row r="19" spans="1:13" ht="13.5" thickTop="1">
      <c r="A19" s="3" t="s">
        <v>54</v>
      </c>
      <c r="B19" s="6">
        <f>B18*B17</f>
        <v>0.1</v>
      </c>
      <c r="C19" s="5" t="s">
        <v>7</v>
      </c>
      <c r="D19" s="24"/>
      <c r="E19" s="42">
        <v>6</v>
      </c>
      <c r="F19" s="27" t="s">
        <v>6</v>
      </c>
      <c r="G19" s="36" t="s">
        <v>28</v>
      </c>
      <c r="H19" s="12"/>
      <c r="I19" s="36"/>
      <c r="J19" s="27"/>
      <c r="K19" s="44"/>
      <c r="L19" s="44"/>
      <c r="M19" s="1"/>
    </row>
    <row r="20" spans="1:13" ht="12.75">
      <c r="A20" s="3" t="s">
        <v>17</v>
      </c>
      <c r="B20" s="6">
        <f>B17/2</f>
        <v>1</v>
      </c>
      <c r="C20" s="5" t="s">
        <v>6</v>
      </c>
      <c r="D20" s="24"/>
      <c r="E20" s="37">
        <f>E19/SQRT(2)</f>
        <v>4.242640687119285</v>
      </c>
      <c r="F20" s="27" t="s">
        <v>6</v>
      </c>
      <c r="G20" s="36" t="s">
        <v>50</v>
      </c>
      <c r="H20" s="36"/>
      <c r="I20" s="36"/>
      <c r="J20" s="27"/>
      <c r="K20" s="44"/>
      <c r="L20" s="44"/>
      <c r="M20" s="1"/>
    </row>
    <row r="21" spans="1:13" ht="12.75">
      <c r="A21" s="21"/>
      <c r="B21" s="6"/>
      <c r="C21" s="5"/>
      <c r="D21" s="24"/>
      <c r="E21" s="38">
        <f>E20/2</f>
        <v>2.1213203435596424</v>
      </c>
      <c r="F21" s="27" t="s">
        <v>6</v>
      </c>
      <c r="G21" s="36" t="s">
        <v>29</v>
      </c>
      <c r="H21" s="36"/>
      <c r="I21" s="36"/>
      <c r="J21" s="27"/>
      <c r="K21" s="44"/>
      <c r="L21" s="44"/>
      <c r="M21" s="1"/>
    </row>
    <row r="22" spans="1:13" ht="12.75">
      <c r="A22" s="20" t="s">
        <v>10</v>
      </c>
      <c r="B22" s="6"/>
      <c r="C22" s="5"/>
      <c r="D22" s="24"/>
      <c r="E22" s="38">
        <f>E21/2</f>
        <v>1.0606601717798212</v>
      </c>
      <c r="F22" s="27" t="s">
        <v>6</v>
      </c>
      <c r="G22" s="36" t="s">
        <v>30</v>
      </c>
      <c r="H22" s="36"/>
      <c r="I22" s="36"/>
      <c r="J22" s="27"/>
      <c r="K22" s="44"/>
      <c r="L22" s="44"/>
      <c r="M22" s="1"/>
    </row>
    <row r="23" spans="1:13" ht="12.75">
      <c r="A23" s="3" t="s">
        <v>5</v>
      </c>
      <c r="B23" s="4">
        <v>8</v>
      </c>
      <c r="C23" s="5" t="s">
        <v>6</v>
      </c>
      <c r="D23" s="24"/>
      <c r="E23" s="39">
        <v>10</v>
      </c>
      <c r="F23" s="27" t="s">
        <v>12</v>
      </c>
      <c r="G23" s="36" t="s">
        <v>31</v>
      </c>
      <c r="H23" s="36"/>
      <c r="I23" s="36"/>
      <c r="J23" s="27"/>
      <c r="K23" s="44"/>
      <c r="L23" s="44"/>
      <c r="M23" s="1"/>
    </row>
    <row r="24" spans="1:13" ht="12.75">
      <c r="A24" s="3" t="s">
        <v>55</v>
      </c>
      <c r="B24" s="4">
        <v>0.232</v>
      </c>
      <c r="C24" s="5" t="s">
        <v>7</v>
      </c>
      <c r="D24" s="24"/>
      <c r="E24" s="40">
        <v>25</v>
      </c>
      <c r="F24" s="41" t="s">
        <v>12</v>
      </c>
      <c r="G24" s="28" t="s">
        <v>32</v>
      </c>
      <c r="H24" s="35"/>
      <c r="I24" s="35"/>
      <c r="J24" s="41"/>
      <c r="K24" s="44"/>
      <c r="L24" s="44"/>
      <c r="M24" s="1"/>
    </row>
    <row r="25" spans="1:13" ht="12.75">
      <c r="A25" s="7" t="s">
        <v>18</v>
      </c>
      <c r="B25" s="15">
        <f>B17+B23/2</f>
        <v>6</v>
      </c>
      <c r="C25" s="9" t="s">
        <v>6</v>
      </c>
      <c r="D25" s="24"/>
      <c r="E25" s="36" t="s">
        <v>14</v>
      </c>
      <c r="F25" s="36"/>
      <c r="G25" s="36"/>
      <c r="H25" s="36"/>
      <c r="I25" s="36"/>
      <c r="J25" s="27"/>
      <c r="K25" s="44"/>
      <c r="L25" s="44"/>
      <c r="M25" s="1"/>
    </row>
    <row r="26" spans="1:13" ht="12.75">
      <c r="A26" s="72"/>
      <c r="B26" s="24"/>
      <c r="C26" s="24"/>
      <c r="D26" s="24"/>
      <c r="E26" s="73"/>
      <c r="F26" s="73"/>
      <c r="G26" s="73"/>
      <c r="H26" s="73"/>
      <c r="I26" s="73"/>
      <c r="J26" s="74"/>
      <c r="K26" s="44"/>
      <c r="L26" s="44"/>
      <c r="M26" s="1"/>
    </row>
    <row r="27" spans="1:13" ht="13.5" thickBot="1">
      <c r="A27" s="25" t="s">
        <v>26</v>
      </c>
      <c r="B27" s="29"/>
      <c r="C27" s="30"/>
      <c r="D27" s="24"/>
      <c r="E27" s="87" t="s">
        <v>25</v>
      </c>
      <c r="F27" s="85"/>
      <c r="G27" s="86"/>
      <c r="H27" s="73"/>
      <c r="I27" s="78" t="s">
        <v>35</v>
      </c>
      <c r="J27" s="79"/>
      <c r="K27" s="45"/>
      <c r="L27" s="45"/>
      <c r="M27" s="1"/>
    </row>
    <row r="28" spans="1:13" ht="13.5" thickTop="1">
      <c r="A28" s="3" t="s">
        <v>42</v>
      </c>
      <c r="B28" s="31">
        <f>B14*B7*B13</f>
        <v>30</v>
      </c>
      <c r="C28" s="14" t="s">
        <v>13</v>
      </c>
      <c r="D28" s="24"/>
      <c r="E28" s="48">
        <f>E20*E24*2</f>
        <v>212.13203435596424</v>
      </c>
      <c r="F28" s="27" t="s">
        <v>12</v>
      </c>
      <c r="G28" s="49" t="s">
        <v>45</v>
      </c>
      <c r="H28" s="73"/>
      <c r="I28" s="80" t="s">
        <v>36</v>
      </c>
      <c r="J28" s="81"/>
      <c r="K28" s="1"/>
      <c r="L28" s="1"/>
      <c r="M28" s="1"/>
    </row>
    <row r="29" spans="1:10" ht="12.75">
      <c r="A29" s="3" t="s">
        <v>43</v>
      </c>
      <c r="B29" s="32">
        <f>B20*B7*B19</f>
        <v>100</v>
      </c>
      <c r="C29" s="5" t="s">
        <v>13</v>
      </c>
      <c r="D29" s="24"/>
      <c r="E29" s="48">
        <f>E21*2*E23</f>
        <v>42.426406871192846</v>
      </c>
      <c r="F29" s="27" t="s">
        <v>12</v>
      </c>
      <c r="G29" s="49" t="s">
        <v>46</v>
      </c>
      <c r="H29" s="73"/>
      <c r="I29" s="80" t="s">
        <v>37</v>
      </c>
      <c r="J29" s="81"/>
    </row>
    <row r="30" spans="1:10" ht="13.5" thickBot="1">
      <c r="A30" s="3" t="s">
        <v>44</v>
      </c>
      <c r="B30" s="32">
        <f>B7*B25*B24</f>
        <v>1392</v>
      </c>
      <c r="C30" s="5" t="s">
        <v>13</v>
      </c>
      <c r="D30" s="24"/>
      <c r="E30" s="48">
        <f>E22*E23</f>
        <v>10.606601717798211</v>
      </c>
      <c r="F30" s="27" t="s">
        <v>12</v>
      </c>
      <c r="G30" s="49" t="s">
        <v>47</v>
      </c>
      <c r="H30" s="73"/>
      <c r="I30" s="80" t="s">
        <v>33</v>
      </c>
      <c r="J30" s="81"/>
    </row>
    <row r="31" spans="1:10" ht="13.5" thickBot="1">
      <c r="A31" s="3" t="s">
        <v>49</v>
      </c>
      <c r="B31" s="34">
        <f>SUM(B28:B30)</f>
        <v>1522</v>
      </c>
      <c r="C31" s="47" t="s">
        <v>13</v>
      </c>
      <c r="D31" s="75"/>
      <c r="E31" s="48">
        <f>SUM(E28:E30)</f>
        <v>265.1650429449553</v>
      </c>
      <c r="F31" s="27" t="s">
        <v>12</v>
      </c>
      <c r="G31" s="49" t="s">
        <v>48</v>
      </c>
      <c r="H31" s="73"/>
      <c r="I31" s="82" t="s">
        <v>34</v>
      </c>
      <c r="J31" s="83"/>
    </row>
    <row r="32" spans="1:10" ht="12.75">
      <c r="A32" s="7" t="s">
        <v>19</v>
      </c>
      <c r="B32" s="33">
        <f>B31/9.81</f>
        <v>155.1478083588175</v>
      </c>
      <c r="C32" s="9" t="s">
        <v>12</v>
      </c>
      <c r="D32" s="24"/>
      <c r="E32" s="50">
        <f>9.81*E31</f>
        <v>2601.2690712900117</v>
      </c>
      <c r="F32" s="51" t="s">
        <v>13</v>
      </c>
      <c r="G32" s="41" t="s">
        <v>20</v>
      </c>
      <c r="H32" s="73"/>
      <c r="I32" s="26"/>
      <c r="J32" s="52"/>
    </row>
    <row r="33" spans="1:20" ht="12.75">
      <c r="A33" s="76"/>
      <c r="B33" s="77"/>
      <c r="C33" s="77"/>
      <c r="D33" s="77"/>
      <c r="E33" s="77"/>
      <c r="F33" s="77"/>
      <c r="G33" s="77"/>
      <c r="H33" s="77"/>
      <c r="I33" s="65"/>
      <c r="J33" s="53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ht="12.75">
      <c r="A34" s="46"/>
      <c r="B34" s="46"/>
      <c r="C34" s="46"/>
      <c r="D34" s="46"/>
      <c r="E34" s="46"/>
      <c r="F34" s="46"/>
      <c r="G34" s="46"/>
      <c r="H34" s="2"/>
      <c r="I34" s="2"/>
      <c r="J34" s="2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ht="12.75">
      <c r="A35" s="46"/>
      <c r="B35" s="46"/>
      <c r="C35" s="46"/>
      <c r="D35" s="46"/>
      <c r="E35" s="46"/>
      <c r="F35" s="46"/>
      <c r="G35" s="46"/>
      <c r="H35" s="2"/>
      <c r="I35" s="2"/>
      <c r="J35" s="2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ht="12.75">
      <c r="A36" s="46"/>
      <c r="B36" s="46"/>
      <c r="C36" s="46"/>
      <c r="D36" s="46"/>
      <c r="E36" s="46"/>
      <c r="F36" s="46"/>
      <c r="G36" s="46"/>
      <c r="H36" s="2"/>
      <c r="I36" s="2"/>
      <c r="J36" s="2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0" ht="12.75">
      <c r="A37" s="46"/>
      <c r="B37" s="46"/>
      <c r="C37" s="46"/>
      <c r="D37" s="46"/>
      <c r="E37" s="46"/>
      <c r="F37" s="46"/>
      <c r="G37" s="46"/>
      <c r="H37" s="2"/>
      <c r="I37" s="2"/>
      <c r="J37" s="2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ht="12.75">
      <c r="A38" s="46"/>
      <c r="B38" s="46"/>
      <c r="C38" s="46"/>
      <c r="D38" s="46"/>
      <c r="E38" s="46"/>
      <c r="F38" s="46"/>
      <c r="G38" s="46"/>
      <c r="H38" s="2"/>
      <c r="I38" s="2"/>
      <c r="J38" s="2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0" ht="12.75">
      <c r="A39" s="46"/>
      <c r="B39" s="46"/>
      <c r="C39" s="46"/>
      <c r="D39" s="46"/>
      <c r="E39" s="46"/>
      <c r="F39" s="46"/>
      <c r="G39" s="46"/>
      <c r="H39" s="2"/>
      <c r="I39" s="2"/>
      <c r="J39" s="2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ht="12.75">
      <c r="A40" s="46"/>
      <c r="B40" s="46"/>
      <c r="C40" s="46"/>
      <c r="D40" s="46"/>
      <c r="E40" s="46"/>
      <c r="F40" s="46"/>
      <c r="G40" s="46"/>
      <c r="H40" s="2"/>
      <c r="I40" s="2"/>
      <c r="J40" s="2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20" ht="12.75">
      <c r="A41" s="46"/>
      <c r="B41" s="46"/>
      <c r="C41" s="46"/>
      <c r="D41" s="46"/>
      <c r="E41" s="46"/>
      <c r="F41" s="46"/>
      <c r="G41" s="46"/>
      <c r="H41" s="2"/>
      <c r="I41" s="2"/>
      <c r="J41" s="2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2.75">
      <c r="A42" s="46"/>
      <c r="B42" s="46"/>
      <c r="C42" s="46"/>
      <c r="D42" s="46"/>
      <c r="E42" s="46"/>
      <c r="F42" s="46"/>
      <c r="G42" s="46"/>
      <c r="H42" s="2"/>
      <c r="I42" s="2"/>
      <c r="J42" s="2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12.75">
      <c r="A43" s="46"/>
      <c r="B43" s="46"/>
      <c r="C43" s="46"/>
      <c r="D43" s="46"/>
      <c r="E43" s="46"/>
      <c r="F43" s="46"/>
      <c r="G43" s="46"/>
      <c r="H43" s="2"/>
      <c r="I43" s="2"/>
      <c r="J43" s="2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12.75">
      <c r="A44" s="46"/>
      <c r="B44" s="46"/>
      <c r="C44" s="46"/>
      <c r="D44" s="46"/>
      <c r="E44" s="46"/>
      <c r="F44" s="46"/>
      <c r="G44" s="46"/>
      <c r="H44" s="2"/>
      <c r="I44" s="2"/>
      <c r="J44" s="2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0" ht="14.25" customHeight="1">
      <c r="A45" s="46"/>
      <c r="B45" s="46"/>
      <c r="C45" s="46"/>
      <c r="D45" s="46"/>
      <c r="E45" s="46"/>
      <c r="F45" s="46"/>
      <c r="G45" s="46"/>
      <c r="H45" s="2"/>
      <c r="I45" s="2"/>
      <c r="J45" s="2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1:20" ht="14.25" customHeight="1">
      <c r="A46" s="46"/>
      <c r="B46" s="46"/>
      <c r="C46" s="46"/>
      <c r="D46" s="46"/>
      <c r="E46" s="46"/>
      <c r="F46" s="46"/>
      <c r="G46" s="46"/>
      <c r="H46" s="2"/>
      <c r="I46" s="2"/>
      <c r="J46" s="2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ht="14.25" customHeight="1">
      <c r="A47" s="46"/>
      <c r="B47" s="46"/>
      <c r="C47" s="46"/>
      <c r="D47" s="46"/>
      <c r="E47" s="46"/>
      <c r="F47" s="46"/>
      <c r="G47" s="46"/>
      <c r="H47" s="2"/>
      <c r="I47" s="2"/>
      <c r="J47" s="2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1:20" ht="14.25" customHeight="1">
      <c r="A48" s="46"/>
      <c r="B48" s="46"/>
      <c r="C48" s="46"/>
      <c r="D48" s="46"/>
      <c r="E48" s="46"/>
      <c r="F48" s="46"/>
      <c r="G48" s="46"/>
      <c r="H48" s="2"/>
      <c r="I48" s="2"/>
      <c r="J48" s="2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1:20" ht="12.75">
      <c r="A49" s="46"/>
      <c r="B49" s="46"/>
      <c r="C49" s="46"/>
      <c r="D49" s="46"/>
      <c r="E49" s="46"/>
      <c r="F49" s="46"/>
      <c r="G49" s="46"/>
      <c r="H49" s="2"/>
      <c r="I49" s="2"/>
      <c r="J49" s="2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9:10" ht="12.75">
      <c r="I50" s="2"/>
      <c r="J50" s="1"/>
    </row>
    <row r="51" spans="1:10" ht="12.75">
      <c r="A51" s="2"/>
      <c r="B51" s="2"/>
      <c r="C51" s="2"/>
      <c r="D51" s="1"/>
      <c r="E51" s="1"/>
      <c r="F51" s="1"/>
      <c r="G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I54" s="1"/>
      <c r="J54" s="1"/>
    </row>
    <row r="55" spans="1:10" ht="12.75">
      <c r="A55" s="1"/>
      <c r="B55" s="23"/>
      <c r="C55" s="1"/>
      <c r="D55" s="1"/>
      <c r="E55" s="1"/>
      <c r="F55" s="1"/>
      <c r="G55" s="1"/>
      <c r="I55" s="1"/>
      <c r="J55" s="1"/>
    </row>
    <row r="56" spans="1:10" ht="12.75">
      <c r="A56" s="1"/>
      <c r="B56" s="23"/>
      <c r="C56" s="1"/>
      <c r="D56" s="1"/>
      <c r="E56" s="1"/>
      <c r="F56" s="1"/>
      <c r="G56" s="1"/>
      <c r="I56" s="1"/>
      <c r="J56" s="1"/>
    </row>
    <row r="57" spans="9:10" ht="12.75">
      <c r="I57" s="1"/>
      <c r="J57" s="1"/>
    </row>
    <row r="58" spans="9:10" ht="12.75">
      <c r="I58" s="1"/>
      <c r="J58" s="1"/>
    </row>
    <row r="59" ht="12.75">
      <c r="I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Telia Mobile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</dc:creator>
  <cp:keywords/>
  <dc:description/>
  <cp:lastModifiedBy>E24904</cp:lastModifiedBy>
  <cp:lastPrinted>2003-05-29T21:30:02Z</cp:lastPrinted>
  <dcterms:created xsi:type="dcterms:W3CDTF">2003-05-27T07:20:23Z</dcterms:created>
  <dcterms:modified xsi:type="dcterms:W3CDTF">2009-10-21T11:29:07Z</dcterms:modified>
  <cp:category/>
  <cp:version/>
  <cp:contentType/>
  <cp:contentStatus/>
</cp:coreProperties>
</file>