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/>
  </bookViews>
  <sheets>
    <sheet name="Forward" sheetId="1" r:id="rId1"/>
    <sheet name="Reflected" sheetId="2" r:id="rId2"/>
  </sheets>
  <calcPr calcId="145621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2" i="1" s="1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33" i="2"/>
  <c r="C33" i="1"/>
  <c r="L33" i="2" l="1"/>
  <c r="J33" i="2"/>
  <c r="J32" i="2"/>
  <c r="C32" i="2"/>
  <c r="L32" i="2" s="1"/>
  <c r="M24" i="2"/>
  <c r="B33" i="2" s="1"/>
  <c r="F33" i="2" s="1"/>
  <c r="I33" i="2" s="1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B32" i="2" s="1"/>
  <c r="F32" i="2" s="1"/>
  <c r="I32" i="2" s="1"/>
  <c r="M24" i="1"/>
  <c r="B33" i="1" s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B32" i="1" l="1"/>
  <c r="F32" i="1" s="1"/>
  <c r="O32" i="2" a="1"/>
  <c r="F33" i="1"/>
  <c r="P32" i="2" l="1"/>
  <c r="P33" i="2"/>
  <c r="O32" i="2"/>
  <c r="O33" i="2"/>
  <c r="R32" i="2" l="1" a="1"/>
  <c r="J33" i="1"/>
  <c r="J32" i="1"/>
  <c r="L32" i="1"/>
  <c r="I32" i="1"/>
  <c r="R33" i="2" l="1"/>
  <c r="U32" i="2" s="1"/>
  <c r="R32" i="2"/>
  <c r="T32" i="2" s="1"/>
  <c r="L33" i="1"/>
  <c r="I33" i="1"/>
  <c r="O32" i="1" s="1" a="1"/>
  <c r="O32" i="1" s="1"/>
  <c r="P32" i="1" l="1"/>
  <c r="O33" i="1"/>
  <c r="P33" i="1"/>
  <c r="R32" i="1" l="1" a="1"/>
  <c r="R32" i="1" s="1"/>
  <c r="T32" i="1" s="1"/>
  <c r="R33" i="1" l="1"/>
  <c r="U32" i="1" s="1"/>
</calcChain>
</file>

<file path=xl/sharedStrings.xml><?xml version="1.0" encoding="utf-8"?>
<sst xmlns="http://schemas.openxmlformats.org/spreadsheetml/2006/main" count="80" uniqueCount="33">
  <si>
    <t>Forward</t>
  </si>
  <si>
    <t>Freq</t>
  </si>
  <si>
    <t>1.8 MHz</t>
  </si>
  <si>
    <t>3.5 MHz</t>
  </si>
  <si>
    <t>7 MHz</t>
  </si>
  <si>
    <t>10 MHz</t>
  </si>
  <si>
    <t>14 MHz</t>
  </si>
  <si>
    <t>18 MHz</t>
  </si>
  <si>
    <t>21 MHz</t>
  </si>
  <si>
    <t>24 MHz</t>
  </si>
  <si>
    <t>28 MHz</t>
  </si>
  <si>
    <t>Average</t>
  </si>
  <si>
    <t>Radio Power (W)</t>
  </si>
  <si>
    <t>Radio Power (dbm)</t>
  </si>
  <si>
    <t>=</t>
  </si>
  <si>
    <t>Alpha</t>
  </si>
  <si>
    <t>+ Beta</t>
  </si>
  <si>
    <t>Beta</t>
  </si>
  <si>
    <t>Result</t>
  </si>
  <si>
    <t>Solve:</t>
  </si>
  <si>
    <t>Power(dBm)</t>
  </si>
  <si>
    <t>Equation:</t>
  </si>
  <si>
    <t>A to D Decimal Value (Dadc)</t>
  </si>
  <si>
    <t>=  Alpha Dadc + Beta</t>
  </si>
  <si>
    <t>where Alpha and Beta are constants</t>
  </si>
  <si>
    <t>Equation</t>
  </si>
  <si>
    <t>Inverse</t>
  </si>
  <si>
    <t>Matrix Product</t>
  </si>
  <si>
    <t>Radio Generated</t>
  </si>
  <si>
    <t>Converted to dBm</t>
  </si>
  <si>
    <t>Between</t>
  </si>
  <si>
    <t>And</t>
  </si>
  <si>
    <t>Reflected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</si>
</sst>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0" borderId="0" xfId="0" quotePrefix="1"/>
    <xf numFmtId="0" fontId="0" fillId="3" borderId="0" xfId="0" applyFill="1"/>
    <xf numFmtId="0" fontId="0" fillId="4" borderId="0" xfId="0" applyFill="1"/>
    <xf numFmtId="0" fontId="0" fillId="4" borderId="0" xfId="0" quotePrefix="1" applyFill="1"/>
    <xf numFmtId="0" fontId="0" fillId="5" borderId="0" xfId="0" applyFill="1"/>
    <xf numFmtId="0" fontId="0" fillId="5" borderId="0" xfId="0" quotePrefix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Forward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158661417322841E-2"/>
          <c:y val="0.12927540672201968"/>
          <c:w val="0.88394698596559729"/>
          <c:h val="0.649597615868390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Forward!$M$4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-8.5658398950131234E-2"/>
                  <c:y val="-2.6208523545451761E-2"/>
                </c:manualLayout>
              </c:layout>
              <c:numFmt formatCode="General" sourceLinked="0"/>
            </c:trendlineLbl>
          </c:trendline>
          <c:xVal>
            <c:numRef>
              <c:f>Forward!$M$5:$M$24</c:f>
              <c:numCache>
                <c:formatCode>General</c:formatCode>
                <c:ptCount val="20"/>
                <c:pt idx="0">
                  <c:v>788</c:v>
                </c:pt>
                <c:pt idx="1">
                  <c:v>819</c:v>
                </c:pt>
                <c:pt idx="2">
                  <c:v>836</c:v>
                </c:pt>
                <c:pt idx="3">
                  <c:v>849</c:v>
                </c:pt>
                <c:pt idx="4">
                  <c:v>862</c:v>
                </c:pt>
                <c:pt idx="5">
                  <c:v>870</c:v>
                </c:pt>
                <c:pt idx="6">
                  <c:v>876</c:v>
                </c:pt>
                <c:pt idx="7">
                  <c:v>883</c:v>
                </c:pt>
                <c:pt idx="8">
                  <c:v>888</c:v>
                </c:pt>
                <c:pt idx="9">
                  <c:v>894</c:v>
                </c:pt>
                <c:pt idx="10">
                  <c:v>898</c:v>
                </c:pt>
                <c:pt idx="11">
                  <c:v>902</c:v>
                </c:pt>
                <c:pt idx="12">
                  <c:v>904</c:v>
                </c:pt>
                <c:pt idx="13">
                  <c:v>908</c:v>
                </c:pt>
                <c:pt idx="14">
                  <c:v>911</c:v>
                </c:pt>
                <c:pt idx="15">
                  <c:v>914</c:v>
                </c:pt>
                <c:pt idx="16">
                  <c:v>917</c:v>
                </c:pt>
                <c:pt idx="17">
                  <c:v>919</c:v>
                </c:pt>
                <c:pt idx="18">
                  <c:v>922</c:v>
                </c:pt>
                <c:pt idx="19">
                  <c:v>924</c:v>
                </c:pt>
              </c:numCache>
            </c:numRef>
          </c:xVal>
          <c:yVal>
            <c:numRef>
              <c:f>Forward!$C$5:$C$24</c:f>
              <c:numCache>
                <c:formatCode>General</c:formatCode>
                <c:ptCount val="20"/>
                <c:pt idx="0">
                  <c:v>36.99</c:v>
                </c:pt>
                <c:pt idx="1">
                  <c:v>40</c:v>
                </c:pt>
                <c:pt idx="2">
                  <c:v>41.76</c:v>
                </c:pt>
                <c:pt idx="3">
                  <c:v>43.01</c:v>
                </c:pt>
                <c:pt idx="4">
                  <c:v>43.98</c:v>
                </c:pt>
                <c:pt idx="5">
                  <c:v>44.77</c:v>
                </c:pt>
                <c:pt idx="6">
                  <c:v>45.44</c:v>
                </c:pt>
                <c:pt idx="7">
                  <c:v>46.02</c:v>
                </c:pt>
                <c:pt idx="8">
                  <c:v>46.53</c:v>
                </c:pt>
                <c:pt idx="9">
                  <c:v>46.99</c:v>
                </c:pt>
                <c:pt idx="10">
                  <c:v>47.4</c:v>
                </c:pt>
                <c:pt idx="11">
                  <c:v>47.78</c:v>
                </c:pt>
                <c:pt idx="12">
                  <c:v>48.13</c:v>
                </c:pt>
                <c:pt idx="13">
                  <c:v>48.45</c:v>
                </c:pt>
                <c:pt idx="14">
                  <c:v>48.75</c:v>
                </c:pt>
                <c:pt idx="15">
                  <c:v>49.03</c:v>
                </c:pt>
                <c:pt idx="16">
                  <c:v>49.29</c:v>
                </c:pt>
                <c:pt idx="17">
                  <c:v>49.54</c:v>
                </c:pt>
                <c:pt idx="18">
                  <c:v>49.78</c:v>
                </c:pt>
                <c:pt idx="19">
                  <c:v>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85728"/>
        <c:axId val="84996096"/>
      </c:scatterChart>
      <c:valAx>
        <c:axId val="849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Dadc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996096"/>
        <c:crosses val="autoZero"/>
        <c:crossBetween val="midCat"/>
      </c:valAx>
      <c:valAx>
        <c:axId val="84996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dbM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98572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Reflected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Reflected!$M$4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-0.10196244700181709"/>
                  <c:y val="-2.7249415130427574E-2"/>
                </c:manualLayout>
              </c:layout>
              <c:numFmt formatCode="General" sourceLinked="0"/>
            </c:trendlineLbl>
          </c:trendline>
          <c:xVal>
            <c:numRef>
              <c:f>Reflected!$M$5:$M$24</c:f>
              <c:numCache>
                <c:formatCode>General</c:formatCode>
                <c:ptCount val="20"/>
                <c:pt idx="0">
                  <c:v>779</c:v>
                </c:pt>
                <c:pt idx="1">
                  <c:v>810</c:v>
                </c:pt>
                <c:pt idx="2">
                  <c:v>827</c:v>
                </c:pt>
                <c:pt idx="3">
                  <c:v>841</c:v>
                </c:pt>
                <c:pt idx="4">
                  <c:v>854</c:v>
                </c:pt>
                <c:pt idx="5">
                  <c:v>862</c:v>
                </c:pt>
                <c:pt idx="6">
                  <c:v>869</c:v>
                </c:pt>
                <c:pt idx="7">
                  <c:v>876</c:v>
                </c:pt>
                <c:pt idx="8">
                  <c:v>881</c:v>
                </c:pt>
                <c:pt idx="9">
                  <c:v>887</c:v>
                </c:pt>
                <c:pt idx="10">
                  <c:v>891</c:v>
                </c:pt>
                <c:pt idx="11">
                  <c:v>895</c:v>
                </c:pt>
                <c:pt idx="12">
                  <c:v>897</c:v>
                </c:pt>
                <c:pt idx="13">
                  <c:v>901</c:v>
                </c:pt>
                <c:pt idx="14">
                  <c:v>904</c:v>
                </c:pt>
                <c:pt idx="15">
                  <c:v>907</c:v>
                </c:pt>
                <c:pt idx="16">
                  <c:v>910</c:v>
                </c:pt>
                <c:pt idx="17">
                  <c:v>912</c:v>
                </c:pt>
                <c:pt idx="18">
                  <c:v>915</c:v>
                </c:pt>
                <c:pt idx="19">
                  <c:v>917</c:v>
                </c:pt>
              </c:numCache>
            </c:numRef>
          </c:xVal>
          <c:yVal>
            <c:numRef>
              <c:f>Reflected!$C$5:$C$24</c:f>
              <c:numCache>
                <c:formatCode>General</c:formatCode>
                <c:ptCount val="20"/>
                <c:pt idx="0">
                  <c:v>36.99</c:v>
                </c:pt>
                <c:pt idx="1">
                  <c:v>40</c:v>
                </c:pt>
                <c:pt idx="2">
                  <c:v>41.76</c:v>
                </c:pt>
                <c:pt idx="3">
                  <c:v>43.01</c:v>
                </c:pt>
                <c:pt idx="4">
                  <c:v>43.98</c:v>
                </c:pt>
                <c:pt idx="5">
                  <c:v>44.77</c:v>
                </c:pt>
                <c:pt idx="6">
                  <c:v>45.44</c:v>
                </c:pt>
                <c:pt idx="7">
                  <c:v>46.02</c:v>
                </c:pt>
                <c:pt idx="8">
                  <c:v>46.53</c:v>
                </c:pt>
                <c:pt idx="9">
                  <c:v>46.99</c:v>
                </c:pt>
                <c:pt idx="10">
                  <c:v>47.4</c:v>
                </c:pt>
                <c:pt idx="11">
                  <c:v>47.78</c:v>
                </c:pt>
                <c:pt idx="12">
                  <c:v>48.13</c:v>
                </c:pt>
                <c:pt idx="13">
                  <c:v>48.45</c:v>
                </c:pt>
                <c:pt idx="14">
                  <c:v>48.75</c:v>
                </c:pt>
                <c:pt idx="15">
                  <c:v>49.03</c:v>
                </c:pt>
                <c:pt idx="16">
                  <c:v>49.29</c:v>
                </c:pt>
                <c:pt idx="17">
                  <c:v>49.54</c:v>
                </c:pt>
                <c:pt idx="18">
                  <c:v>49.78</c:v>
                </c:pt>
                <c:pt idx="19">
                  <c:v>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26304"/>
        <c:axId val="85028224"/>
      </c:scatterChart>
      <c:valAx>
        <c:axId val="8502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Dadc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028224"/>
        <c:crosses val="autoZero"/>
        <c:crossBetween val="midCat"/>
      </c:valAx>
      <c:valAx>
        <c:axId val="85028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dbM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02630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</xdr:row>
      <xdr:rowOff>0</xdr:rowOff>
    </xdr:from>
    <xdr:to>
      <xdr:col>26</xdr:col>
      <xdr:colOff>285750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2</xdr:row>
      <xdr:rowOff>4761</xdr:rowOff>
    </xdr:from>
    <xdr:to>
      <xdr:col>26</xdr:col>
      <xdr:colOff>28575</xdr:colOff>
      <xdr:row>25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8"/>
  <sheetViews>
    <sheetView tabSelected="1" workbookViewId="0">
      <selection activeCell="Q1" sqref="Q1"/>
    </sheetView>
  </sheetViews>
  <sheetFormatPr defaultRowHeight="15" x14ac:dyDescent="0.25"/>
  <cols>
    <col min="2" max="2" width="16" bestFit="1" customWidth="1"/>
    <col min="3" max="3" width="18.42578125" bestFit="1" customWidth="1"/>
    <col min="4" max="4" width="12" bestFit="1" customWidth="1"/>
  </cols>
  <sheetData>
    <row r="2" spans="2:13" x14ac:dyDescent="0.25">
      <c r="B2" t="s">
        <v>28</v>
      </c>
      <c r="C2" t="s">
        <v>29</v>
      </c>
      <c r="D2" s="9" t="s">
        <v>22</v>
      </c>
      <c r="E2" s="9"/>
      <c r="F2" s="9"/>
      <c r="G2" s="9"/>
      <c r="H2" s="9"/>
      <c r="I2" s="9"/>
      <c r="J2" s="9"/>
      <c r="K2" s="9"/>
      <c r="L2" s="9"/>
    </row>
    <row r="3" spans="2:13" x14ac:dyDescent="0.25">
      <c r="B3" s="9" t="s">
        <v>1</v>
      </c>
      <c r="C3" s="9"/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2:13" x14ac:dyDescent="0.25">
      <c r="B4" t="s">
        <v>12</v>
      </c>
      <c r="C4" t="s">
        <v>13</v>
      </c>
      <c r="D4" s="9" t="s">
        <v>0</v>
      </c>
      <c r="E4" s="9"/>
      <c r="F4" s="9"/>
      <c r="G4" s="9"/>
      <c r="H4" s="9"/>
      <c r="I4" s="9"/>
      <c r="J4" s="9"/>
      <c r="K4" s="9"/>
      <c r="L4" s="9"/>
      <c r="M4" t="s">
        <v>11</v>
      </c>
    </row>
    <row r="5" spans="2:13" x14ac:dyDescent="0.25">
      <c r="B5">
        <v>5</v>
      </c>
      <c r="C5">
        <f>ROUND(10*LOG(B5*1000),2)</f>
        <v>36.99</v>
      </c>
      <c r="D5" s="1">
        <v>790</v>
      </c>
      <c r="E5" s="1">
        <v>791</v>
      </c>
      <c r="F5" s="1">
        <v>791</v>
      </c>
      <c r="G5" s="1">
        <v>790</v>
      </c>
      <c r="H5" s="1">
        <v>788</v>
      </c>
      <c r="I5" s="1">
        <v>787</v>
      </c>
      <c r="J5" s="1">
        <v>786</v>
      </c>
      <c r="K5" s="1">
        <v>785</v>
      </c>
      <c r="L5" s="1">
        <v>785</v>
      </c>
      <c r="M5">
        <f>ROUND(AVERAGE(D5:L5),0)</f>
        <v>788</v>
      </c>
    </row>
    <row r="6" spans="2:13" x14ac:dyDescent="0.25">
      <c r="B6">
        <v>10</v>
      </c>
      <c r="C6">
        <f t="shared" ref="C6:C24" si="0">ROUND(10*LOG(B6*1000),2)</f>
        <v>40</v>
      </c>
      <c r="D6" s="1">
        <v>820</v>
      </c>
      <c r="E6" s="1">
        <v>823</v>
      </c>
      <c r="F6" s="1">
        <v>821</v>
      </c>
      <c r="G6" s="1">
        <v>821</v>
      </c>
      <c r="H6" s="1">
        <v>818</v>
      </c>
      <c r="I6" s="1">
        <v>817</v>
      </c>
      <c r="J6" s="1">
        <v>817</v>
      </c>
      <c r="K6" s="1">
        <v>816</v>
      </c>
      <c r="L6" s="1">
        <v>816</v>
      </c>
      <c r="M6">
        <f t="shared" ref="M6:M24" si="1">ROUND(AVERAGE(D6:L6),0)</f>
        <v>819</v>
      </c>
    </row>
    <row r="7" spans="2:13" x14ac:dyDescent="0.25">
      <c r="B7">
        <v>15</v>
      </c>
      <c r="C7">
        <f t="shared" si="0"/>
        <v>41.76</v>
      </c>
      <c r="D7" s="1">
        <v>838</v>
      </c>
      <c r="E7" s="1">
        <v>840</v>
      </c>
      <c r="F7" s="1">
        <v>839</v>
      </c>
      <c r="G7" s="1">
        <v>838</v>
      </c>
      <c r="H7" s="1">
        <v>835</v>
      </c>
      <c r="I7" s="1">
        <v>835</v>
      </c>
      <c r="J7" s="1">
        <v>834</v>
      </c>
      <c r="K7" s="1">
        <v>833</v>
      </c>
      <c r="L7" s="1">
        <v>833</v>
      </c>
      <c r="M7">
        <f t="shared" si="1"/>
        <v>836</v>
      </c>
    </row>
    <row r="8" spans="2:13" x14ac:dyDescent="0.25">
      <c r="B8">
        <v>20</v>
      </c>
      <c r="C8">
        <f t="shared" si="0"/>
        <v>43.01</v>
      </c>
      <c r="D8" s="1">
        <v>851</v>
      </c>
      <c r="E8" s="1">
        <v>853</v>
      </c>
      <c r="F8" s="1">
        <v>852</v>
      </c>
      <c r="G8" s="1">
        <v>851</v>
      </c>
      <c r="H8" s="1">
        <v>848</v>
      </c>
      <c r="I8" s="1">
        <v>848</v>
      </c>
      <c r="J8" s="1">
        <v>847</v>
      </c>
      <c r="K8" s="1">
        <v>846</v>
      </c>
      <c r="L8" s="1">
        <v>846</v>
      </c>
      <c r="M8">
        <f t="shared" si="1"/>
        <v>849</v>
      </c>
    </row>
    <row r="9" spans="2:13" x14ac:dyDescent="0.25">
      <c r="B9">
        <v>25</v>
      </c>
      <c r="C9">
        <f t="shared" si="0"/>
        <v>43.98</v>
      </c>
      <c r="D9" s="1">
        <v>864</v>
      </c>
      <c r="E9" s="1">
        <v>866</v>
      </c>
      <c r="F9" s="1">
        <v>865</v>
      </c>
      <c r="G9" s="1">
        <v>864</v>
      </c>
      <c r="H9" s="1">
        <v>862</v>
      </c>
      <c r="I9" s="1">
        <v>861</v>
      </c>
      <c r="J9" s="1">
        <v>860</v>
      </c>
      <c r="K9" s="1">
        <v>859</v>
      </c>
      <c r="L9" s="1">
        <v>859</v>
      </c>
      <c r="M9">
        <f t="shared" si="1"/>
        <v>862</v>
      </c>
    </row>
    <row r="10" spans="2:13" x14ac:dyDescent="0.25">
      <c r="B10">
        <v>30</v>
      </c>
      <c r="C10">
        <f t="shared" si="0"/>
        <v>44.77</v>
      </c>
      <c r="D10" s="1">
        <v>872</v>
      </c>
      <c r="E10" s="1">
        <v>874</v>
      </c>
      <c r="F10" s="1">
        <v>873</v>
      </c>
      <c r="G10" s="1">
        <v>872</v>
      </c>
      <c r="H10" s="1">
        <v>870</v>
      </c>
      <c r="I10" s="1">
        <v>869</v>
      </c>
      <c r="J10" s="1">
        <v>867</v>
      </c>
      <c r="K10" s="1">
        <v>867</v>
      </c>
      <c r="L10" s="1">
        <v>867</v>
      </c>
      <c r="M10">
        <f t="shared" si="1"/>
        <v>870</v>
      </c>
    </row>
    <row r="11" spans="2:13" x14ac:dyDescent="0.25">
      <c r="B11">
        <v>35</v>
      </c>
      <c r="C11">
        <f t="shared" si="0"/>
        <v>45.44</v>
      </c>
      <c r="D11" s="1">
        <v>878</v>
      </c>
      <c r="E11" s="1">
        <v>880</v>
      </c>
      <c r="F11" s="1">
        <v>879</v>
      </c>
      <c r="G11" s="1">
        <v>878</v>
      </c>
      <c r="H11" s="1">
        <v>876</v>
      </c>
      <c r="I11" s="1">
        <v>875</v>
      </c>
      <c r="J11" s="1">
        <v>874</v>
      </c>
      <c r="K11" s="1">
        <v>873</v>
      </c>
      <c r="L11" s="1">
        <v>873</v>
      </c>
      <c r="M11">
        <f t="shared" si="1"/>
        <v>876</v>
      </c>
    </row>
    <row r="12" spans="2:13" x14ac:dyDescent="0.25">
      <c r="B12">
        <v>40</v>
      </c>
      <c r="C12">
        <f t="shared" si="0"/>
        <v>46.02</v>
      </c>
      <c r="D12" s="1">
        <v>885</v>
      </c>
      <c r="E12" s="1">
        <v>887</v>
      </c>
      <c r="F12" s="1">
        <v>886</v>
      </c>
      <c r="G12" s="1">
        <v>885</v>
      </c>
      <c r="H12" s="1">
        <v>883</v>
      </c>
      <c r="I12" s="1">
        <v>882</v>
      </c>
      <c r="J12" s="1">
        <v>881</v>
      </c>
      <c r="K12" s="1">
        <v>880</v>
      </c>
      <c r="L12" s="1">
        <v>880</v>
      </c>
      <c r="M12">
        <f t="shared" si="1"/>
        <v>883</v>
      </c>
    </row>
    <row r="13" spans="2:13" x14ac:dyDescent="0.25">
      <c r="B13">
        <v>45</v>
      </c>
      <c r="C13">
        <f t="shared" si="0"/>
        <v>46.53</v>
      </c>
      <c r="D13" s="1">
        <v>890</v>
      </c>
      <c r="E13" s="1">
        <v>892</v>
      </c>
      <c r="F13" s="1">
        <v>891</v>
      </c>
      <c r="G13" s="1">
        <v>890</v>
      </c>
      <c r="H13" s="1">
        <v>888</v>
      </c>
      <c r="I13" s="1">
        <v>887</v>
      </c>
      <c r="J13" s="1">
        <v>886</v>
      </c>
      <c r="K13" s="1">
        <v>885</v>
      </c>
      <c r="L13" s="1">
        <v>885</v>
      </c>
      <c r="M13">
        <f t="shared" si="1"/>
        <v>888</v>
      </c>
    </row>
    <row r="14" spans="2:13" x14ac:dyDescent="0.25">
      <c r="B14">
        <v>50</v>
      </c>
      <c r="C14">
        <f t="shared" si="0"/>
        <v>46.99</v>
      </c>
      <c r="D14" s="1">
        <v>896</v>
      </c>
      <c r="E14" s="1">
        <v>898</v>
      </c>
      <c r="F14" s="1">
        <v>897</v>
      </c>
      <c r="G14" s="1">
        <v>896</v>
      </c>
      <c r="H14" s="1">
        <v>894</v>
      </c>
      <c r="I14" s="1">
        <v>893</v>
      </c>
      <c r="J14" s="1">
        <v>892</v>
      </c>
      <c r="K14" s="1">
        <v>891</v>
      </c>
      <c r="L14" s="1">
        <v>891</v>
      </c>
      <c r="M14">
        <f t="shared" si="1"/>
        <v>894</v>
      </c>
    </row>
    <row r="15" spans="2:13" x14ac:dyDescent="0.25">
      <c r="B15">
        <v>55</v>
      </c>
      <c r="C15">
        <f t="shared" si="0"/>
        <v>47.4</v>
      </c>
      <c r="D15" s="1">
        <v>900</v>
      </c>
      <c r="E15" s="1">
        <v>902</v>
      </c>
      <c r="F15" s="1">
        <v>901</v>
      </c>
      <c r="G15" s="1">
        <v>900</v>
      </c>
      <c r="H15" s="1">
        <v>898</v>
      </c>
      <c r="I15" s="1">
        <v>897</v>
      </c>
      <c r="J15" s="1">
        <v>896</v>
      </c>
      <c r="K15" s="1">
        <v>895</v>
      </c>
      <c r="L15" s="1">
        <v>895</v>
      </c>
      <c r="M15">
        <f t="shared" si="1"/>
        <v>898</v>
      </c>
    </row>
    <row r="16" spans="2:13" x14ac:dyDescent="0.25">
      <c r="B16">
        <v>60</v>
      </c>
      <c r="C16">
        <f t="shared" si="0"/>
        <v>47.78</v>
      </c>
      <c r="D16" s="1">
        <v>903</v>
      </c>
      <c r="E16" s="1">
        <v>906</v>
      </c>
      <c r="F16" s="1">
        <v>904</v>
      </c>
      <c r="G16" s="1">
        <v>903</v>
      </c>
      <c r="H16" s="1">
        <v>901</v>
      </c>
      <c r="I16" s="1">
        <v>900</v>
      </c>
      <c r="J16" s="1">
        <v>900</v>
      </c>
      <c r="K16" s="1">
        <v>899</v>
      </c>
      <c r="L16" s="1">
        <v>899</v>
      </c>
      <c r="M16">
        <f t="shared" si="1"/>
        <v>902</v>
      </c>
    </row>
    <row r="17" spans="1:21" x14ac:dyDescent="0.25">
      <c r="B17">
        <v>65</v>
      </c>
      <c r="C17">
        <f t="shared" si="0"/>
        <v>48.13</v>
      </c>
      <c r="D17" s="1">
        <v>906</v>
      </c>
      <c r="E17" s="1">
        <v>909</v>
      </c>
      <c r="F17" s="1">
        <v>907</v>
      </c>
      <c r="G17" s="1">
        <v>906</v>
      </c>
      <c r="H17" s="1">
        <v>904</v>
      </c>
      <c r="I17" s="1">
        <v>903</v>
      </c>
      <c r="J17" s="1">
        <v>902</v>
      </c>
      <c r="K17" s="1">
        <v>901</v>
      </c>
      <c r="L17" s="1">
        <v>901</v>
      </c>
      <c r="M17">
        <f t="shared" si="1"/>
        <v>904</v>
      </c>
    </row>
    <row r="18" spans="1:21" x14ac:dyDescent="0.25">
      <c r="B18">
        <v>70</v>
      </c>
      <c r="C18">
        <f t="shared" si="0"/>
        <v>48.45</v>
      </c>
      <c r="D18" s="1">
        <v>910</v>
      </c>
      <c r="E18" s="1">
        <v>912</v>
      </c>
      <c r="F18" s="1">
        <v>910</v>
      </c>
      <c r="G18" s="1">
        <v>909</v>
      </c>
      <c r="H18" s="1">
        <v>907</v>
      </c>
      <c r="I18" s="1">
        <v>906</v>
      </c>
      <c r="J18" s="1">
        <v>905</v>
      </c>
      <c r="K18" s="1">
        <v>905</v>
      </c>
      <c r="L18" s="1">
        <v>905</v>
      </c>
      <c r="M18">
        <f t="shared" si="1"/>
        <v>908</v>
      </c>
    </row>
    <row r="19" spans="1:21" x14ac:dyDescent="0.25">
      <c r="B19">
        <v>75</v>
      </c>
      <c r="C19">
        <f t="shared" si="0"/>
        <v>48.75</v>
      </c>
      <c r="D19" s="1">
        <v>913</v>
      </c>
      <c r="E19" s="1">
        <v>916</v>
      </c>
      <c r="F19" s="1">
        <v>914</v>
      </c>
      <c r="G19" s="1">
        <v>912</v>
      </c>
      <c r="H19" s="1">
        <v>910</v>
      </c>
      <c r="I19" s="1">
        <v>909</v>
      </c>
      <c r="J19" s="1">
        <v>909</v>
      </c>
      <c r="K19" s="1">
        <v>908</v>
      </c>
      <c r="L19" s="1">
        <v>908</v>
      </c>
      <c r="M19">
        <f t="shared" si="1"/>
        <v>911</v>
      </c>
    </row>
    <row r="20" spans="1:21" x14ac:dyDescent="0.25">
      <c r="B20">
        <v>80</v>
      </c>
      <c r="C20">
        <f t="shared" si="0"/>
        <v>49.03</v>
      </c>
      <c r="D20" s="1">
        <v>916</v>
      </c>
      <c r="E20" s="1">
        <v>918</v>
      </c>
      <c r="F20" s="1">
        <v>917</v>
      </c>
      <c r="G20" s="1">
        <v>916</v>
      </c>
      <c r="H20" s="1">
        <v>913</v>
      </c>
      <c r="I20" s="1">
        <v>912</v>
      </c>
      <c r="J20" s="1">
        <v>912</v>
      </c>
      <c r="K20" s="1">
        <v>911</v>
      </c>
      <c r="L20" s="1">
        <v>911</v>
      </c>
      <c r="M20">
        <f t="shared" si="1"/>
        <v>914</v>
      </c>
    </row>
    <row r="21" spans="1:21" x14ac:dyDescent="0.25">
      <c r="B21">
        <v>85</v>
      </c>
      <c r="C21">
        <f t="shared" si="0"/>
        <v>49.29</v>
      </c>
      <c r="D21" s="1">
        <v>919</v>
      </c>
      <c r="E21" s="1">
        <v>921</v>
      </c>
      <c r="F21" s="1">
        <v>920</v>
      </c>
      <c r="G21" s="1">
        <v>919</v>
      </c>
      <c r="H21" s="1">
        <v>916</v>
      </c>
      <c r="I21" s="1">
        <v>916</v>
      </c>
      <c r="J21" s="1">
        <v>915</v>
      </c>
      <c r="K21" s="1">
        <v>914</v>
      </c>
      <c r="L21" s="1">
        <v>914</v>
      </c>
      <c r="M21">
        <f t="shared" si="1"/>
        <v>917</v>
      </c>
    </row>
    <row r="22" spans="1:21" x14ac:dyDescent="0.25">
      <c r="B22">
        <v>90</v>
      </c>
      <c r="C22">
        <f t="shared" si="0"/>
        <v>49.54</v>
      </c>
      <c r="D22" s="1">
        <v>921</v>
      </c>
      <c r="E22" s="1">
        <v>923</v>
      </c>
      <c r="F22" s="1">
        <v>922</v>
      </c>
      <c r="G22" s="1">
        <v>921</v>
      </c>
      <c r="H22" s="1">
        <v>918</v>
      </c>
      <c r="I22" s="1">
        <v>918</v>
      </c>
      <c r="J22" s="1">
        <v>917</v>
      </c>
      <c r="K22" s="1">
        <v>916</v>
      </c>
      <c r="L22" s="1">
        <v>916</v>
      </c>
      <c r="M22">
        <f t="shared" si="1"/>
        <v>919</v>
      </c>
    </row>
    <row r="23" spans="1:21" x14ac:dyDescent="0.25">
      <c r="B23">
        <v>95</v>
      </c>
      <c r="C23">
        <f t="shared" si="0"/>
        <v>49.78</v>
      </c>
      <c r="D23" s="1">
        <v>924</v>
      </c>
      <c r="E23" s="1">
        <v>926</v>
      </c>
      <c r="F23" s="1">
        <v>924</v>
      </c>
      <c r="G23" s="1">
        <v>923</v>
      </c>
      <c r="H23" s="1">
        <v>921</v>
      </c>
      <c r="I23" s="1">
        <v>920</v>
      </c>
      <c r="J23" s="1">
        <v>920</v>
      </c>
      <c r="K23" s="1">
        <v>919</v>
      </c>
      <c r="L23" s="1">
        <v>919</v>
      </c>
      <c r="M23">
        <f t="shared" si="1"/>
        <v>922</v>
      </c>
    </row>
    <row r="24" spans="1:21" x14ac:dyDescent="0.25">
      <c r="B24">
        <v>100</v>
      </c>
      <c r="C24">
        <f t="shared" si="0"/>
        <v>50</v>
      </c>
      <c r="D24" s="1">
        <v>926</v>
      </c>
      <c r="E24" s="1">
        <v>929</v>
      </c>
      <c r="F24" s="1">
        <v>927</v>
      </c>
      <c r="G24" s="1">
        <v>926</v>
      </c>
      <c r="H24" s="1">
        <v>924</v>
      </c>
      <c r="I24" s="1">
        <v>923</v>
      </c>
      <c r="J24" s="1">
        <v>922</v>
      </c>
      <c r="K24" s="1">
        <v>921</v>
      </c>
      <c r="L24" s="1">
        <v>921</v>
      </c>
      <c r="M24">
        <f t="shared" si="1"/>
        <v>924</v>
      </c>
    </row>
    <row r="27" spans="1:21" x14ac:dyDescent="0.25">
      <c r="C27" s="5" t="s">
        <v>21</v>
      </c>
      <c r="D27" s="5" t="s">
        <v>20</v>
      </c>
      <c r="E27" s="6" t="s">
        <v>23</v>
      </c>
      <c r="F27" s="5"/>
      <c r="G27" s="5" t="s">
        <v>24</v>
      </c>
      <c r="H27" s="5"/>
      <c r="I27" s="5"/>
      <c r="J27" s="5"/>
    </row>
    <row r="30" spans="1:21" x14ac:dyDescent="0.25">
      <c r="C30" t="s">
        <v>19</v>
      </c>
      <c r="I30" s="9" t="s">
        <v>25</v>
      </c>
      <c r="J30" s="9"/>
      <c r="K30" s="9"/>
      <c r="L30" s="9"/>
      <c r="O30" s="9" t="s">
        <v>26</v>
      </c>
      <c r="P30" s="9"/>
      <c r="R30" s="9" t="s">
        <v>27</v>
      </c>
      <c r="S30" s="9"/>
      <c r="T30" t="s">
        <v>15</v>
      </c>
      <c r="U30" t="s">
        <v>17</v>
      </c>
    </row>
    <row r="31" spans="1:21" x14ac:dyDescent="0.25">
      <c r="I31" t="s">
        <v>15</v>
      </c>
      <c r="J31" t="s">
        <v>17</v>
      </c>
      <c r="L31" t="s">
        <v>18</v>
      </c>
    </row>
    <row r="32" spans="1:21" x14ac:dyDescent="0.25">
      <c r="A32" t="s">
        <v>30</v>
      </c>
      <c r="B32">
        <f>M5</f>
        <v>788</v>
      </c>
      <c r="C32" s="7">
        <f>C5</f>
        <v>36.99</v>
      </c>
      <c r="D32" s="8" t="s">
        <v>14</v>
      </c>
      <c r="E32" s="7" t="s">
        <v>15</v>
      </c>
      <c r="F32" s="7">
        <f t="shared" ref="F32:F33" si="2">B32</f>
        <v>788</v>
      </c>
      <c r="G32" s="8" t="s">
        <v>16</v>
      </c>
      <c r="I32">
        <f t="shared" ref="I32:I33" si="3">F32</f>
        <v>788</v>
      </c>
      <c r="J32">
        <f>1</f>
        <v>1</v>
      </c>
      <c r="K32" s="3" t="s">
        <v>14</v>
      </c>
      <c r="L32">
        <f t="shared" ref="L32:L33" si="4">C32</f>
        <v>36.99</v>
      </c>
      <c r="O32">
        <f t="array" ref="O32:P33">MINVERSE(I32:J33)</f>
        <v>-7.3529411764705881E-3</v>
      </c>
      <c r="P32">
        <v>7.3529411764705881E-3</v>
      </c>
      <c r="R32" s="4">
        <f t="array" ref="R32:R33">MMULT(O32:P33,L32:L33)</f>
        <v>9.5661764705882335E-2</v>
      </c>
      <c r="T32">
        <f>R32</f>
        <v>9.5661764705882335E-2</v>
      </c>
      <c r="U32">
        <f>R33</f>
        <v>-38.391470588235279</v>
      </c>
    </row>
    <row r="33" spans="1:18" x14ac:dyDescent="0.25">
      <c r="A33" t="s">
        <v>31</v>
      </c>
      <c r="B33">
        <f>M24</f>
        <v>924</v>
      </c>
      <c r="C33" s="7">
        <f>C24</f>
        <v>50</v>
      </c>
      <c r="D33" s="8" t="s">
        <v>14</v>
      </c>
      <c r="E33" s="7" t="s">
        <v>15</v>
      </c>
      <c r="F33" s="7">
        <f t="shared" si="2"/>
        <v>924</v>
      </c>
      <c r="G33" s="8" t="s">
        <v>16</v>
      </c>
      <c r="I33">
        <f t="shared" si="3"/>
        <v>924</v>
      </c>
      <c r="J33">
        <f>1</f>
        <v>1</v>
      </c>
      <c r="K33" s="3" t="s">
        <v>14</v>
      </c>
      <c r="L33">
        <f t="shared" si="4"/>
        <v>50</v>
      </c>
      <c r="O33">
        <v>6.7941176470588234</v>
      </c>
      <c r="P33">
        <v>-5.7941176470588234</v>
      </c>
      <c r="R33" s="4">
        <v>-38.391470588235279</v>
      </c>
    </row>
    <row r="70" spans="4:11" x14ac:dyDescent="0.25">
      <c r="D70" s="3"/>
      <c r="G70" s="3"/>
      <c r="K70" s="3"/>
    </row>
    <row r="71" spans="4:11" x14ac:dyDescent="0.25">
      <c r="D71" s="3"/>
      <c r="G71" s="3"/>
      <c r="K71" s="3"/>
    </row>
    <row r="72" spans="4:11" x14ac:dyDescent="0.25">
      <c r="D72" s="3"/>
      <c r="G72" s="3"/>
      <c r="K72" s="3"/>
    </row>
    <row r="73" spans="4:11" x14ac:dyDescent="0.25">
      <c r="D73" s="3"/>
      <c r="G73" s="3"/>
      <c r="K73" s="3"/>
    </row>
    <row r="74" spans="4:11" x14ac:dyDescent="0.25">
      <c r="D74" s="3"/>
      <c r="G74" s="3"/>
      <c r="K74" s="3"/>
    </row>
    <row r="75" spans="4:11" x14ac:dyDescent="0.25">
      <c r="D75" s="3"/>
      <c r="G75" s="3"/>
      <c r="K75" s="3"/>
    </row>
    <row r="76" spans="4:11" x14ac:dyDescent="0.25">
      <c r="D76" s="3"/>
      <c r="G76" s="3"/>
      <c r="K76" s="3"/>
    </row>
    <row r="77" spans="4:11" x14ac:dyDescent="0.25">
      <c r="K77" s="3"/>
    </row>
    <row r="79" spans="4:11" x14ac:dyDescent="0.25">
      <c r="K79" s="3"/>
    </row>
    <row r="80" spans="4:11" x14ac:dyDescent="0.25">
      <c r="K80" s="3"/>
    </row>
    <row r="81" spans="11:11" x14ac:dyDescent="0.25">
      <c r="K81" s="3"/>
    </row>
    <row r="82" spans="11:11" x14ac:dyDescent="0.25">
      <c r="K82" s="3"/>
    </row>
    <row r="83" spans="11:11" x14ac:dyDescent="0.25">
      <c r="K83" s="3"/>
    </row>
    <row r="84" spans="11:11" x14ac:dyDescent="0.25">
      <c r="K84" s="3"/>
    </row>
    <row r="85" spans="11:11" x14ac:dyDescent="0.25">
      <c r="K85" s="3"/>
    </row>
    <row r="86" spans="11:11" x14ac:dyDescent="0.25">
      <c r="K86" s="3"/>
    </row>
    <row r="87" spans="11:11" x14ac:dyDescent="0.25">
      <c r="K87" s="3"/>
    </row>
    <row r="88" spans="11:11" x14ac:dyDescent="0.25">
      <c r="K88" s="3"/>
    </row>
    <row r="89" spans="11:11" x14ac:dyDescent="0.25">
      <c r="K89" s="3"/>
    </row>
    <row r="90" spans="11:11" x14ac:dyDescent="0.25">
      <c r="K90" s="3"/>
    </row>
    <row r="91" spans="11:11" x14ac:dyDescent="0.25">
      <c r="K91" s="3"/>
    </row>
    <row r="92" spans="11:11" x14ac:dyDescent="0.25">
      <c r="K92" s="3"/>
    </row>
    <row r="93" spans="11:11" x14ac:dyDescent="0.25">
      <c r="K93" s="3"/>
    </row>
    <row r="94" spans="11:11" x14ac:dyDescent="0.25">
      <c r="K94" s="3"/>
    </row>
    <row r="95" spans="11:11" x14ac:dyDescent="0.25">
      <c r="K95" s="3"/>
    </row>
    <row r="96" spans="11:11" x14ac:dyDescent="0.25">
      <c r="K96" s="3"/>
    </row>
    <row r="97" spans="11:11" x14ac:dyDescent="0.25">
      <c r="K97" s="3"/>
    </row>
    <row r="98" spans="11:11" x14ac:dyDescent="0.25">
      <c r="K98" s="3"/>
    </row>
  </sheetData>
  <mergeCells count="6">
    <mergeCell ref="B3:C3"/>
    <mergeCell ref="D2:L2"/>
    <mergeCell ref="I30:L30"/>
    <mergeCell ref="O30:P30"/>
    <mergeCell ref="R30:S30"/>
    <mergeCell ref="D4:L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5"/>
  <sheetViews>
    <sheetView workbookViewId="0">
      <selection activeCell="B2" sqref="B2:M24"/>
    </sheetView>
  </sheetViews>
  <sheetFormatPr defaultRowHeight="15" x14ac:dyDescent="0.25"/>
  <cols>
    <col min="2" max="2" width="16" bestFit="1" customWidth="1"/>
    <col min="3" max="3" width="18.28515625" bestFit="1" customWidth="1"/>
    <col min="4" max="4" width="12.140625" bestFit="1" customWidth="1"/>
  </cols>
  <sheetData>
    <row r="2" spans="2:13" x14ac:dyDescent="0.25">
      <c r="B2" t="s">
        <v>28</v>
      </c>
      <c r="C2" t="s">
        <v>29</v>
      </c>
      <c r="D2" s="9" t="s">
        <v>22</v>
      </c>
      <c r="E2" s="9"/>
      <c r="F2" s="9"/>
      <c r="G2" s="9"/>
      <c r="H2" s="9"/>
      <c r="I2" s="9"/>
      <c r="J2" s="9"/>
      <c r="K2" s="9"/>
      <c r="L2" s="9"/>
    </row>
    <row r="3" spans="2:13" x14ac:dyDescent="0.25">
      <c r="B3" s="9" t="s">
        <v>1</v>
      </c>
      <c r="C3" s="9"/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2:13" x14ac:dyDescent="0.25">
      <c r="B4" t="s">
        <v>12</v>
      </c>
      <c r="C4" t="s">
        <v>13</v>
      </c>
      <c r="D4" s="9" t="s">
        <v>32</v>
      </c>
      <c r="E4" s="9"/>
      <c r="F4" s="9"/>
      <c r="G4" s="9"/>
      <c r="H4" s="9"/>
      <c r="I4" s="9"/>
      <c r="J4" s="9"/>
      <c r="K4" s="9"/>
      <c r="L4" s="9"/>
      <c r="M4" t="s">
        <v>11</v>
      </c>
    </row>
    <row r="5" spans="2:13" x14ac:dyDescent="0.25">
      <c r="B5">
        <v>5</v>
      </c>
      <c r="C5">
        <f>ROUND(10*LOG(B5*1000),2)</f>
        <v>36.99</v>
      </c>
      <c r="D5" s="1">
        <v>781</v>
      </c>
      <c r="E5" s="1">
        <v>785</v>
      </c>
      <c r="F5" s="1">
        <v>781</v>
      </c>
      <c r="G5" s="1">
        <v>780</v>
      </c>
      <c r="H5" s="1">
        <v>779</v>
      </c>
      <c r="I5" s="1">
        <v>778</v>
      </c>
      <c r="J5" s="1">
        <v>776</v>
      </c>
      <c r="K5" s="1">
        <v>775</v>
      </c>
      <c r="L5" s="1">
        <v>774</v>
      </c>
      <c r="M5">
        <f>ROUND(AVERAGE(D5:L5),0)</f>
        <v>779</v>
      </c>
    </row>
    <row r="6" spans="2:13" x14ac:dyDescent="0.25">
      <c r="B6">
        <v>10</v>
      </c>
      <c r="C6">
        <f t="shared" ref="C6:C24" si="0">ROUND(10*LOG(B6*1000),2)</f>
        <v>40</v>
      </c>
      <c r="D6" s="1">
        <v>813</v>
      </c>
      <c r="E6" s="1">
        <v>816</v>
      </c>
      <c r="F6" s="1">
        <v>812</v>
      </c>
      <c r="G6" s="1">
        <v>811</v>
      </c>
      <c r="H6" s="1">
        <v>810</v>
      </c>
      <c r="I6" s="1">
        <v>809</v>
      </c>
      <c r="J6" s="1">
        <v>807</v>
      </c>
      <c r="K6" s="1">
        <v>806</v>
      </c>
      <c r="L6" s="1">
        <v>805</v>
      </c>
      <c r="M6">
        <f t="shared" ref="M6:M24" si="1">ROUND(AVERAGE(D6:L6),0)</f>
        <v>810</v>
      </c>
    </row>
    <row r="7" spans="2:13" x14ac:dyDescent="0.25">
      <c r="B7">
        <v>15</v>
      </c>
      <c r="C7">
        <f t="shared" si="0"/>
        <v>41.76</v>
      </c>
      <c r="D7" s="1">
        <v>830</v>
      </c>
      <c r="E7" s="1">
        <v>834</v>
      </c>
      <c r="F7" s="1">
        <v>830</v>
      </c>
      <c r="G7" s="1">
        <v>828</v>
      </c>
      <c r="H7" s="1">
        <v>827</v>
      </c>
      <c r="I7" s="1">
        <v>826</v>
      </c>
      <c r="J7" s="1">
        <v>824</v>
      </c>
      <c r="K7" s="1">
        <v>824</v>
      </c>
      <c r="L7" s="1">
        <v>823</v>
      </c>
      <c r="M7">
        <f t="shared" si="1"/>
        <v>827</v>
      </c>
    </row>
    <row r="8" spans="2:13" x14ac:dyDescent="0.25">
      <c r="B8">
        <v>20</v>
      </c>
      <c r="C8">
        <f t="shared" si="0"/>
        <v>43.01</v>
      </c>
      <c r="D8" s="1">
        <v>844</v>
      </c>
      <c r="E8" s="1">
        <v>848</v>
      </c>
      <c r="F8" s="1">
        <v>843</v>
      </c>
      <c r="G8" s="1">
        <v>842</v>
      </c>
      <c r="H8" s="1">
        <v>840</v>
      </c>
      <c r="I8" s="1">
        <v>840</v>
      </c>
      <c r="J8" s="1">
        <v>838</v>
      </c>
      <c r="K8" s="1">
        <v>837</v>
      </c>
      <c r="L8" s="1">
        <v>836</v>
      </c>
      <c r="M8">
        <f t="shared" si="1"/>
        <v>841</v>
      </c>
    </row>
    <row r="9" spans="2:13" x14ac:dyDescent="0.25">
      <c r="B9">
        <v>25</v>
      </c>
      <c r="C9">
        <f t="shared" si="0"/>
        <v>43.98</v>
      </c>
      <c r="D9" s="1">
        <v>857</v>
      </c>
      <c r="E9" s="1">
        <v>861</v>
      </c>
      <c r="F9" s="1">
        <v>857</v>
      </c>
      <c r="G9" s="1">
        <v>855</v>
      </c>
      <c r="H9" s="1">
        <v>854</v>
      </c>
      <c r="I9" s="1">
        <v>853</v>
      </c>
      <c r="J9" s="1">
        <v>851</v>
      </c>
      <c r="K9" s="1">
        <v>850</v>
      </c>
      <c r="L9" s="1">
        <v>849</v>
      </c>
      <c r="M9">
        <f t="shared" si="1"/>
        <v>854</v>
      </c>
    </row>
    <row r="10" spans="2:13" x14ac:dyDescent="0.25">
      <c r="B10">
        <v>30</v>
      </c>
      <c r="C10">
        <f t="shared" si="0"/>
        <v>44.77</v>
      </c>
      <c r="D10" s="1">
        <v>865</v>
      </c>
      <c r="E10" s="1">
        <v>870</v>
      </c>
      <c r="F10" s="1">
        <v>865</v>
      </c>
      <c r="G10" s="1">
        <v>863</v>
      </c>
      <c r="H10" s="1">
        <v>862</v>
      </c>
      <c r="I10" s="1">
        <v>861</v>
      </c>
      <c r="J10" s="1">
        <v>859</v>
      </c>
      <c r="K10" s="1">
        <v>859</v>
      </c>
      <c r="L10" s="1">
        <v>857</v>
      </c>
      <c r="M10">
        <f t="shared" si="1"/>
        <v>862</v>
      </c>
    </row>
    <row r="11" spans="2:13" x14ac:dyDescent="0.25">
      <c r="B11">
        <v>35</v>
      </c>
      <c r="C11">
        <f t="shared" si="0"/>
        <v>45.44</v>
      </c>
      <c r="D11" s="1">
        <v>872</v>
      </c>
      <c r="E11" s="1">
        <v>875</v>
      </c>
      <c r="F11" s="1">
        <v>871</v>
      </c>
      <c r="G11" s="1">
        <v>870</v>
      </c>
      <c r="H11" s="1">
        <v>869</v>
      </c>
      <c r="I11" s="1">
        <v>867</v>
      </c>
      <c r="J11" s="1">
        <v>866</v>
      </c>
      <c r="K11" s="1">
        <v>865</v>
      </c>
      <c r="L11" s="1">
        <v>864</v>
      </c>
      <c r="M11">
        <f t="shared" si="1"/>
        <v>869</v>
      </c>
    </row>
    <row r="12" spans="2:13" x14ac:dyDescent="0.25">
      <c r="B12">
        <v>40</v>
      </c>
      <c r="C12">
        <f t="shared" si="0"/>
        <v>46.02</v>
      </c>
      <c r="D12" s="1">
        <v>879</v>
      </c>
      <c r="E12" s="1">
        <v>882</v>
      </c>
      <c r="F12" s="1">
        <v>878</v>
      </c>
      <c r="G12" s="1">
        <v>877</v>
      </c>
      <c r="H12" s="1">
        <v>875</v>
      </c>
      <c r="I12" s="1">
        <v>874</v>
      </c>
      <c r="J12" s="1">
        <v>873</v>
      </c>
      <c r="K12" s="1">
        <v>872</v>
      </c>
      <c r="L12" s="1">
        <v>871</v>
      </c>
      <c r="M12">
        <f t="shared" si="1"/>
        <v>876</v>
      </c>
    </row>
    <row r="13" spans="2:13" x14ac:dyDescent="0.25">
      <c r="B13">
        <v>45</v>
      </c>
      <c r="C13">
        <f t="shared" si="0"/>
        <v>46.53</v>
      </c>
      <c r="D13" s="1">
        <v>884</v>
      </c>
      <c r="E13" s="1">
        <v>888</v>
      </c>
      <c r="F13" s="1">
        <v>884</v>
      </c>
      <c r="G13" s="1">
        <v>882</v>
      </c>
      <c r="H13" s="1">
        <v>881</v>
      </c>
      <c r="I13" s="1">
        <v>880</v>
      </c>
      <c r="J13" s="1">
        <v>878</v>
      </c>
      <c r="K13" s="1">
        <v>878</v>
      </c>
      <c r="L13" s="1">
        <v>877</v>
      </c>
      <c r="M13">
        <f t="shared" si="1"/>
        <v>881</v>
      </c>
    </row>
    <row r="14" spans="2:13" x14ac:dyDescent="0.25">
      <c r="B14">
        <v>50</v>
      </c>
      <c r="C14">
        <f t="shared" si="0"/>
        <v>46.99</v>
      </c>
      <c r="D14" s="1">
        <v>890</v>
      </c>
      <c r="E14" s="1">
        <v>892</v>
      </c>
      <c r="F14" s="1">
        <v>890</v>
      </c>
      <c r="G14" s="1">
        <v>888</v>
      </c>
      <c r="H14" s="1">
        <v>887</v>
      </c>
      <c r="I14" s="1">
        <v>885</v>
      </c>
      <c r="J14" s="1">
        <v>884</v>
      </c>
      <c r="K14" s="1">
        <v>884</v>
      </c>
      <c r="L14" s="1">
        <v>883</v>
      </c>
      <c r="M14">
        <f>ROUND(AVERAGE(D14:L14),0)</f>
        <v>887</v>
      </c>
    </row>
    <row r="15" spans="2:13" x14ac:dyDescent="0.25">
      <c r="B15">
        <v>55</v>
      </c>
      <c r="C15">
        <f t="shared" si="0"/>
        <v>47.4</v>
      </c>
      <c r="D15" s="1">
        <v>894</v>
      </c>
      <c r="E15" s="1">
        <v>896</v>
      </c>
      <c r="F15" s="1">
        <v>894</v>
      </c>
      <c r="G15" s="1">
        <v>892</v>
      </c>
      <c r="H15" s="1">
        <v>891</v>
      </c>
      <c r="I15" s="1">
        <v>889</v>
      </c>
      <c r="J15" s="1">
        <v>888</v>
      </c>
      <c r="K15" s="1">
        <v>888</v>
      </c>
      <c r="L15" s="1">
        <v>886</v>
      </c>
      <c r="M15">
        <f>ROUND(AVERAGE(D15:L15),0)</f>
        <v>891</v>
      </c>
    </row>
    <row r="16" spans="2:13" x14ac:dyDescent="0.25">
      <c r="B16">
        <v>60</v>
      </c>
      <c r="C16">
        <f t="shared" si="0"/>
        <v>47.78</v>
      </c>
      <c r="D16" s="1">
        <v>898</v>
      </c>
      <c r="E16" s="1">
        <v>900</v>
      </c>
      <c r="F16" s="1">
        <v>898</v>
      </c>
      <c r="G16" s="1">
        <v>896</v>
      </c>
      <c r="H16" s="1">
        <v>895</v>
      </c>
      <c r="I16" s="1">
        <v>893</v>
      </c>
      <c r="J16" s="1">
        <v>892</v>
      </c>
      <c r="K16" s="1">
        <v>891</v>
      </c>
      <c r="L16" s="1">
        <v>890</v>
      </c>
      <c r="M16">
        <f>ROUND(AVERAGE(D16:L16),0)</f>
        <v>895</v>
      </c>
    </row>
    <row r="17" spans="1:21" x14ac:dyDescent="0.25">
      <c r="B17">
        <v>65</v>
      </c>
      <c r="C17">
        <f t="shared" si="0"/>
        <v>48.13</v>
      </c>
      <c r="D17" s="1">
        <v>901</v>
      </c>
      <c r="E17" s="1">
        <v>903</v>
      </c>
      <c r="F17" s="1">
        <v>900</v>
      </c>
      <c r="G17" s="1">
        <v>898</v>
      </c>
      <c r="H17" s="1">
        <v>897</v>
      </c>
      <c r="I17" s="1">
        <v>896</v>
      </c>
      <c r="J17" s="1">
        <v>895</v>
      </c>
      <c r="K17" s="1">
        <v>894</v>
      </c>
      <c r="L17" s="1">
        <v>893</v>
      </c>
      <c r="M17">
        <f>ROUND(AVERAGE(D17:L17),0)</f>
        <v>897</v>
      </c>
    </row>
    <row r="18" spans="1:21" x14ac:dyDescent="0.25">
      <c r="B18">
        <v>70</v>
      </c>
      <c r="C18">
        <f t="shared" si="0"/>
        <v>48.45</v>
      </c>
      <c r="D18" s="1">
        <v>904</v>
      </c>
      <c r="E18" s="1">
        <v>906</v>
      </c>
      <c r="F18" s="1">
        <v>904</v>
      </c>
      <c r="G18" s="1">
        <v>902</v>
      </c>
      <c r="H18" s="1">
        <v>901</v>
      </c>
      <c r="I18" s="1">
        <v>899</v>
      </c>
      <c r="J18" s="1">
        <v>898</v>
      </c>
      <c r="K18" s="1">
        <v>898</v>
      </c>
      <c r="L18" s="1">
        <v>896</v>
      </c>
      <c r="M18">
        <f>ROUND(AVERAGE(D18:L18),0)</f>
        <v>901</v>
      </c>
    </row>
    <row r="19" spans="1:21" x14ac:dyDescent="0.25">
      <c r="B19">
        <v>75</v>
      </c>
      <c r="C19">
        <f t="shared" si="0"/>
        <v>48.75</v>
      </c>
      <c r="D19" s="1">
        <v>907</v>
      </c>
      <c r="E19" s="1">
        <v>910</v>
      </c>
      <c r="F19" s="1">
        <v>907</v>
      </c>
      <c r="G19" s="1">
        <v>905</v>
      </c>
      <c r="H19" s="1">
        <v>904</v>
      </c>
      <c r="I19" s="1">
        <v>902</v>
      </c>
      <c r="J19" s="1">
        <v>901</v>
      </c>
      <c r="K19" s="1">
        <v>901</v>
      </c>
      <c r="L19" s="1">
        <v>899</v>
      </c>
      <c r="M19">
        <f t="shared" si="1"/>
        <v>904</v>
      </c>
    </row>
    <row r="20" spans="1:21" x14ac:dyDescent="0.25">
      <c r="B20">
        <v>80</v>
      </c>
      <c r="C20">
        <f t="shared" si="0"/>
        <v>49.03</v>
      </c>
      <c r="D20" s="1">
        <v>910</v>
      </c>
      <c r="E20" s="1">
        <v>913</v>
      </c>
      <c r="F20" s="1">
        <v>910</v>
      </c>
      <c r="G20" s="1">
        <v>908</v>
      </c>
      <c r="H20" s="1">
        <v>907</v>
      </c>
      <c r="I20" s="1">
        <v>906</v>
      </c>
      <c r="J20" s="1">
        <v>904</v>
      </c>
      <c r="K20" s="1">
        <v>904</v>
      </c>
      <c r="L20" s="1">
        <v>902</v>
      </c>
      <c r="M20">
        <f t="shared" si="1"/>
        <v>907</v>
      </c>
    </row>
    <row r="21" spans="1:21" x14ac:dyDescent="0.25">
      <c r="B21">
        <v>85</v>
      </c>
      <c r="C21">
        <f t="shared" si="0"/>
        <v>49.29</v>
      </c>
      <c r="D21" s="1">
        <v>913</v>
      </c>
      <c r="E21" s="1">
        <v>916</v>
      </c>
      <c r="F21" s="1">
        <v>912</v>
      </c>
      <c r="G21" s="1">
        <v>911</v>
      </c>
      <c r="H21" s="1">
        <v>910</v>
      </c>
      <c r="I21" s="1">
        <v>908</v>
      </c>
      <c r="J21" s="1">
        <v>907</v>
      </c>
      <c r="K21" s="1">
        <v>906</v>
      </c>
      <c r="L21" s="1">
        <v>906</v>
      </c>
      <c r="M21">
        <f t="shared" si="1"/>
        <v>910</v>
      </c>
    </row>
    <row r="22" spans="1:21" x14ac:dyDescent="0.25">
      <c r="B22">
        <v>90</v>
      </c>
      <c r="C22">
        <f t="shared" si="0"/>
        <v>49.54</v>
      </c>
      <c r="D22" s="1">
        <v>916</v>
      </c>
      <c r="E22" s="1">
        <v>918</v>
      </c>
      <c r="F22" s="1">
        <v>915</v>
      </c>
      <c r="G22" s="1">
        <v>914</v>
      </c>
      <c r="H22" s="1">
        <v>912</v>
      </c>
      <c r="I22" s="1">
        <v>911</v>
      </c>
      <c r="J22" s="1">
        <v>909</v>
      </c>
      <c r="K22" s="1">
        <v>909</v>
      </c>
      <c r="L22" s="1">
        <v>908</v>
      </c>
      <c r="M22">
        <f t="shared" si="1"/>
        <v>912</v>
      </c>
    </row>
    <row r="23" spans="1:21" x14ac:dyDescent="0.25">
      <c r="B23">
        <v>95</v>
      </c>
      <c r="C23">
        <f t="shared" si="0"/>
        <v>49.78</v>
      </c>
      <c r="D23" s="1">
        <v>918</v>
      </c>
      <c r="E23" s="1">
        <v>921</v>
      </c>
      <c r="F23" s="1">
        <v>917</v>
      </c>
      <c r="G23" s="1">
        <v>916</v>
      </c>
      <c r="H23" s="1">
        <v>915</v>
      </c>
      <c r="I23" s="1">
        <v>913</v>
      </c>
      <c r="J23" s="1">
        <v>912</v>
      </c>
      <c r="K23" s="1">
        <v>911</v>
      </c>
      <c r="L23" s="1">
        <v>911</v>
      </c>
      <c r="M23">
        <f t="shared" si="1"/>
        <v>915</v>
      </c>
    </row>
    <row r="24" spans="1:21" x14ac:dyDescent="0.25">
      <c r="B24">
        <v>100</v>
      </c>
      <c r="C24">
        <f t="shared" si="0"/>
        <v>50</v>
      </c>
      <c r="D24" s="1">
        <v>921</v>
      </c>
      <c r="E24" s="1">
        <v>922</v>
      </c>
      <c r="F24" s="1">
        <v>920</v>
      </c>
      <c r="G24" s="1">
        <v>919</v>
      </c>
      <c r="H24" s="1">
        <v>917</v>
      </c>
      <c r="I24" s="1">
        <v>916</v>
      </c>
      <c r="J24" s="1">
        <v>914</v>
      </c>
      <c r="K24" s="1">
        <v>914</v>
      </c>
      <c r="L24" s="1">
        <v>913</v>
      </c>
      <c r="M24">
        <f t="shared" si="1"/>
        <v>917</v>
      </c>
    </row>
    <row r="26" spans="1:21" x14ac:dyDescent="0.25">
      <c r="C26" s="5" t="s">
        <v>21</v>
      </c>
      <c r="D26" s="5" t="s">
        <v>20</v>
      </c>
      <c r="E26" s="6" t="s">
        <v>23</v>
      </c>
      <c r="F26" s="5"/>
      <c r="G26" s="5" t="s">
        <v>24</v>
      </c>
      <c r="H26" s="5"/>
      <c r="I26" s="5"/>
      <c r="J26" s="5"/>
    </row>
    <row r="30" spans="1:21" x14ac:dyDescent="0.25">
      <c r="C30" t="s">
        <v>19</v>
      </c>
      <c r="I30" s="9" t="s">
        <v>25</v>
      </c>
      <c r="J30" s="9"/>
      <c r="K30" s="9"/>
      <c r="L30" s="9"/>
      <c r="O30" s="9" t="s">
        <v>26</v>
      </c>
      <c r="P30" s="9"/>
      <c r="R30" s="9" t="s">
        <v>27</v>
      </c>
      <c r="S30" s="9"/>
      <c r="T30" t="s">
        <v>15</v>
      </c>
      <c r="U30" t="s">
        <v>17</v>
      </c>
    </row>
    <row r="31" spans="1:21" x14ac:dyDescent="0.25">
      <c r="I31" t="s">
        <v>15</v>
      </c>
      <c r="J31" t="s">
        <v>17</v>
      </c>
      <c r="L31" t="s">
        <v>18</v>
      </c>
    </row>
    <row r="32" spans="1:21" x14ac:dyDescent="0.25">
      <c r="A32" t="s">
        <v>30</v>
      </c>
      <c r="B32">
        <f>M5</f>
        <v>779</v>
      </c>
      <c r="C32" s="7">
        <f>C5</f>
        <v>36.99</v>
      </c>
      <c r="D32" s="8" t="s">
        <v>14</v>
      </c>
      <c r="E32" s="7" t="s">
        <v>15</v>
      </c>
      <c r="F32" s="7">
        <f t="shared" ref="F32:F33" si="2">B32</f>
        <v>779</v>
      </c>
      <c r="G32" s="8" t="s">
        <v>16</v>
      </c>
      <c r="I32">
        <f t="shared" ref="I32:I33" si="3">F32</f>
        <v>779</v>
      </c>
      <c r="J32">
        <f>1</f>
        <v>1</v>
      </c>
      <c r="K32" s="3" t="s">
        <v>14</v>
      </c>
      <c r="L32">
        <f t="shared" ref="L32:L33" si="4">C32</f>
        <v>36.99</v>
      </c>
      <c r="O32">
        <f t="array" ref="O32:P33">MINVERSE(I32:J33)</f>
        <v>-7.2463768115942056E-3</v>
      </c>
      <c r="P32">
        <v>7.2463768115942056E-3</v>
      </c>
      <c r="R32" s="4">
        <f t="array" ref="R32:R33">MMULT(O32:P33,L32:L33)</f>
        <v>9.4275362318840594E-2</v>
      </c>
      <c r="T32">
        <f>R32</f>
        <v>9.4275362318840594E-2</v>
      </c>
      <c r="U32">
        <f>R33</f>
        <v>-36.450507246376816</v>
      </c>
    </row>
    <row r="33" spans="1:18" x14ac:dyDescent="0.25">
      <c r="A33" t="s">
        <v>31</v>
      </c>
      <c r="B33">
        <f>M24</f>
        <v>917</v>
      </c>
      <c r="C33" s="7">
        <f>C24</f>
        <v>50</v>
      </c>
      <c r="D33" s="8" t="s">
        <v>14</v>
      </c>
      <c r="E33" s="7" t="s">
        <v>15</v>
      </c>
      <c r="F33" s="7">
        <f t="shared" si="2"/>
        <v>917</v>
      </c>
      <c r="G33" s="8" t="s">
        <v>16</v>
      </c>
      <c r="I33">
        <f t="shared" si="3"/>
        <v>917</v>
      </c>
      <c r="J33">
        <f>1</f>
        <v>1</v>
      </c>
      <c r="K33" s="3" t="s">
        <v>14</v>
      </c>
      <c r="L33">
        <f t="shared" si="4"/>
        <v>50</v>
      </c>
      <c r="O33">
        <v>6.6449275362318865</v>
      </c>
      <c r="P33">
        <v>-5.6449275362318865</v>
      </c>
      <c r="R33" s="4">
        <v>-36.450507246376816</v>
      </c>
    </row>
    <row r="74" spans="1:1" x14ac:dyDescent="0.25">
      <c r="A74" s="3"/>
    </row>
    <row r="75" spans="1:1" x14ac:dyDescent="0.25">
      <c r="A75" s="3"/>
    </row>
  </sheetData>
  <mergeCells count="6">
    <mergeCell ref="D2:L2"/>
    <mergeCell ref="B3:C3"/>
    <mergeCell ref="I30:L30"/>
    <mergeCell ref="O30:P30"/>
    <mergeCell ref="R30:S30"/>
    <mergeCell ref="D4:L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Forward</vt:lpstr>
      <vt:lpstr>Reflected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2012-10-30T13:48:14Z</dcterms:created>
  <dcterms:modified xsi:type="dcterms:W3CDTF">2012-11-19T18:10:42Z</dcterms:modified>
</cp:coreProperties>
</file>