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0"/>
  </bookViews>
  <sheets>
    <sheet name="HP" sheetId="1" r:id="rId1"/>
  </sheets>
  <definedNames>
    <definedName name="k_1">'HP'!$K$1</definedName>
    <definedName name="k_2">'HP'!$K$2</definedName>
  </definedNames>
  <calcPr fullCalcOnLoad="1"/>
</workbook>
</file>

<file path=xl/sharedStrings.xml><?xml version="1.0" encoding="utf-8"?>
<sst xmlns="http://schemas.openxmlformats.org/spreadsheetml/2006/main" count="18" uniqueCount="15">
  <si>
    <t>Eingangs- leistung</t>
  </si>
  <si>
    <t>Fehler      absolut</t>
  </si>
  <si>
    <t>Fehler    prozentual</t>
  </si>
  <si>
    <t>Fehler absolut</t>
  </si>
  <si>
    <t>Ausgangs- spannung</t>
  </si>
  <si>
    <t>theoretische</t>
  </si>
  <si>
    <t>gemessene</t>
  </si>
  <si>
    <t>K1 =</t>
  </si>
  <si>
    <t>K2 =</t>
  </si>
  <si>
    <t>nach P=U²/50</t>
  </si>
  <si>
    <t>Leistung berechnet</t>
  </si>
  <si>
    <t>nach CT1DMK</t>
  </si>
  <si>
    <t>Eingangsleistung</t>
  </si>
  <si>
    <t>P = U² / R</t>
  </si>
  <si>
    <t>CT1DMK-Formel</t>
  </si>
</sst>
</file>

<file path=xl/styles.xml><?xml version="1.0" encoding="utf-8"?>
<styleSheet xmlns="http://schemas.openxmlformats.org/spreadsheetml/2006/main">
  <numFmts count="3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#,##0.0\ &quot;mW&quot;;\-#,##0.000\ &quot;DM&quot;"/>
    <numFmt numFmtId="166" formatCode="#,##0.000\ \V;\-#,##0.000\ &quot;DM&quot;"/>
    <numFmt numFmtId="167" formatCode="#,##0.0\ &quot;mW&quot;;\-#,##0.000\ &quot;mW&quot;"/>
    <numFmt numFmtId="168" formatCode="0\ &quot;mW&quot;;\-#,##0.000\ &quot;DM&quot;"/>
    <numFmt numFmtId="169" formatCode="#,##0\ &quot;W&quot;"/>
    <numFmt numFmtId="170" formatCode="#,##0.0\ &quot;W&quot;;\-#,##0.000\ &quot;W&quot;"/>
    <numFmt numFmtId="171" formatCode="#,##0.0\ &quot;µW&quot;;\-#,##0.000\ &quot;µW&quot;"/>
    <numFmt numFmtId="172" formatCode="#,##0\ &quot;µW&quot;;\-#,##0\ &quot;µW&quot;"/>
    <numFmt numFmtId="173" formatCode="0.0"/>
    <numFmt numFmtId="174" formatCode="0\ &quot;mW&quot;;\-#,##0.000\ &quot;mW&quot;#"/>
    <numFmt numFmtId="175" formatCode="0\ &quot;mW&quot;;\-#,##0.000\ &quot;mW&quot;"/>
    <numFmt numFmtId="176" formatCode="#,##0\ &quot;µW&quot;"/>
    <numFmt numFmtId="177" formatCode="#,###\ &quot;µW&quot;"/>
    <numFmt numFmtId="178" formatCode="#,#00\ &quot;µW&quot;"/>
    <numFmt numFmtId="179" formatCode="0.0\ &quot;µW&quot;"/>
    <numFmt numFmtId="180" formatCode="#,##0\ &quot;W  &quot;"/>
    <numFmt numFmtId="181" formatCode="#,##0\ &quot;W   &quot;"/>
    <numFmt numFmtId="182" formatCode="#,000\ &quot;W   &quot;"/>
    <numFmt numFmtId="183" formatCode="0.00\ &quot;W   &quot;"/>
    <numFmt numFmtId="184" formatCode="0.00\ &quot;mW&quot;"/>
    <numFmt numFmtId="185" formatCode="0.0\ &quot;mW&quot;"/>
    <numFmt numFmtId="186" formatCode="0.00\ &quot;µW&quot;"/>
    <numFmt numFmtId="187" formatCode="#,##0\ &quot;   W&quot;"/>
    <numFmt numFmtId="188" formatCode="0.00\ &quot;   W&quot;"/>
    <numFmt numFmtId="189" formatCode="0\ &quot;mW&quot;"/>
    <numFmt numFmtId="190" formatCode="0\ &quot;µW&quot;"/>
  </numFmts>
  <fonts count="9">
    <font>
      <sz val="10"/>
      <name val="Arial"/>
      <family val="0"/>
    </font>
    <font>
      <i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8.25"/>
      <name val="Arial"/>
      <family val="2"/>
    </font>
    <font>
      <sz val="9.25"/>
      <name val="Arial"/>
      <family val="0"/>
    </font>
    <font>
      <b/>
      <sz val="9"/>
      <name val="Arial"/>
      <family val="2"/>
    </font>
    <font>
      <b/>
      <sz val="11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9" fontId="3" fillId="0" borderId="6" xfId="0" applyNumberFormat="1" applyFont="1" applyFill="1" applyBorder="1" applyAlignment="1">
      <alignment horizontal="right"/>
    </xf>
    <xf numFmtId="179" fontId="3" fillId="0" borderId="7" xfId="0" applyNumberFormat="1" applyFont="1" applyFill="1" applyBorder="1" applyAlignment="1">
      <alignment horizontal="right"/>
    </xf>
    <xf numFmtId="185" fontId="3" fillId="0" borderId="7" xfId="0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188" fontId="3" fillId="0" borderId="8" xfId="0" applyNumberFormat="1" applyFont="1" applyFill="1" applyBorder="1" applyAlignment="1">
      <alignment horizontal="right"/>
    </xf>
    <xf numFmtId="189" fontId="3" fillId="0" borderId="7" xfId="0" applyNumberFormat="1" applyFont="1" applyFill="1" applyBorder="1" applyAlignment="1">
      <alignment horizontal="right"/>
    </xf>
    <xf numFmtId="190" fontId="3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9"/>
          <c:w val="0.93275"/>
          <c:h val="0.90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'HP'!$E$5</c:f>
              <c:strCache>
                <c:ptCount val="1"/>
                <c:pt idx="0">
                  <c:v>P = U² / 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'HP'!$A$6:$A$24</c:f>
              <c:numCache/>
            </c:numRef>
          </c:xVal>
          <c:yVal>
            <c:numRef>
              <c:f>'HP'!$E$6:$E$24</c:f>
              <c:numCache/>
            </c:numRef>
          </c:yVal>
          <c:smooth val="1"/>
        </c:ser>
        <c:ser>
          <c:idx val="1"/>
          <c:order val="1"/>
          <c:tx>
            <c:strRef>
              <c:f>'HP'!$I$5</c:f>
              <c:strCache>
                <c:ptCount val="1"/>
                <c:pt idx="0">
                  <c:v>CT1DMK-Formel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'HP'!$A$6:$A$24</c:f>
              <c:numCache/>
            </c:numRef>
          </c:xVal>
          <c:yVal>
            <c:numRef>
              <c:f>'HP'!$I$6:$I$24</c:f>
              <c:numCache/>
            </c:numRef>
          </c:yVal>
          <c:smooth val="1"/>
        </c:ser>
        <c:axId val="7263407"/>
        <c:axId val="65370664"/>
      </c:scatterChart>
      <c:valAx>
        <c:axId val="7263407"/>
        <c:scaling>
          <c:logBase val="10"/>
          <c:orientation val="minMax"/>
          <c:min val="1E-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Eingangsleistung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5370664"/>
        <c:crossesAt val="0.001"/>
        <c:crossBetween val="midCat"/>
        <c:dispUnits/>
      </c:valAx>
      <c:valAx>
        <c:axId val="65370664"/>
        <c:scaling>
          <c:logBase val="10"/>
          <c:orientation val="minMax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Angezeigte 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7263407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7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725"/>
          <c:w val="0.9355"/>
          <c:h val="0.91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'HP'!$E$5</c:f>
              <c:strCache>
                <c:ptCount val="1"/>
                <c:pt idx="0">
                  <c:v>P = U² / 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'HP'!$A$6:$A$24</c:f>
              <c:numCache/>
            </c:numRef>
          </c:xVal>
          <c:yVal>
            <c:numRef>
              <c:f>'HP'!$H$6:$H$24</c:f>
              <c:numCache/>
            </c:numRef>
          </c:yVal>
          <c:smooth val="1"/>
        </c:ser>
        <c:ser>
          <c:idx val="1"/>
          <c:order val="1"/>
          <c:tx>
            <c:strRef>
              <c:f>'HP'!$I$5</c:f>
              <c:strCache>
                <c:ptCount val="1"/>
                <c:pt idx="0">
                  <c:v>CT1DMK-Formel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'HP'!$A$6:$A$24</c:f>
              <c:numCache/>
            </c:numRef>
          </c:xVal>
          <c:yVal>
            <c:numRef>
              <c:f>'HP'!$L$6:$L$24</c:f>
              <c:numCache/>
            </c:numRef>
          </c:yVal>
          <c:smooth val="1"/>
        </c:ser>
        <c:axId val="51465065"/>
        <c:axId val="60532402"/>
      </c:scatterChart>
      <c:valAx>
        <c:axId val="514650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Eingangsleistung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532402"/>
        <c:crosses val="autoZero"/>
        <c:crossBetween val="midCat"/>
        <c:dispUnits/>
      </c:valAx>
      <c:valAx>
        <c:axId val="60532402"/>
        <c:scaling>
          <c:orientation val="minMax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Prozentualer Fehler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465065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7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6</xdr:col>
      <xdr:colOff>0</xdr:colOff>
      <xdr:row>46</xdr:row>
      <xdr:rowOff>38100</xdr:rowOff>
    </xdr:to>
    <xdr:graphicFrame>
      <xdr:nvGraphicFramePr>
        <xdr:cNvPr id="1" name="Chart 6"/>
        <xdr:cNvGraphicFramePr/>
      </xdr:nvGraphicFramePr>
      <xdr:xfrm>
        <a:off x="0" y="4619625"/>
        <a:ext cx="4914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25</xdr:row>
      <xdr:rowOff>0</xdr:rowOff>
    </xdr:from>
    <xdr:to>
      <xdr:col>11</xdr:col>
      <xdr:colOff>495300</xdr:colOff>
      <xdr:row>46</xdr:row>
      <xdr:rowOff>28575</xdr:rowOff>
    </xdr:to>
    <xdr:graphicFrame>
      <xdr:nvGraphicFramePr>
        <xdr:cNvPr id="2" name="Chart 7"/>
        <xdr:cNvGraphicFramePr/>
      </xdr:nvGraphicFramePr>
      <xdr:xfrm>
        <a:off x="4953000" y="4610100"/>
        <a:ext cx="47339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80" zoomScaleNormal="80" workbookViewId="0" topLeftCell="A1">
      <selection activeCell="K1" sqref="K1"/>
    </sheetView>
  </sheetViews>
  <sheetFormatPr defaultColWidth="11.421875" defaultRowHeight="12.75"/>
  <cols>
    <col min="2" max="2" width="13.28125" style="0" customWidth="1"/>
    <col min="3" max="3" width="13.00390625" style="0" customWidth="1"/>
    <col min="4" max="4" width="13.140625" style="0" customWidth="1"/>
    <col min="6" max="6" width="11.421875" style="17" customWidth="1"/>
    <col min="7" max="7" width="13.7109375" style="0" bestFit="1" customWidth="1"/>
    <col min="8" max="8" width="13.8515625" style="0" bestFit="1" customWidth="1"/>
    <col min="11" max="11" width="13.7109375" style="0" bestFit="1" customWidth="1"/>
  </cols>
  <sheetData>
    <row r="1" spans="4:12" ht="18">
      <c r="D1" s="1"/>
      <c r="F1" s="15"/>
      <c r="G1" s="1"/>
      <c r="H1" s="1"/>
      <c r="J1" s="14" t="s">
        <v>7</v>
      </c>
      <c r="K1" s="2">
        <v>1.2</v>
      </c>
      <c r="L1" s="2"/>
    </row>
    <row r="2" spans="4:12" ht="18">
      <c r="D2" s="1"/>
      <c r="F2" s="15"/>
      <c r="G2" s="1"/>
      <c r="H2" s="1"/>
      <c r="J2" s="14" t="s">
        <v>8</v>
      </c>
      <c r="K2" s="2">
        <v>16.116</v>
      </c>
      <c r="L2" s="2"/>
    </row>
    <row r="3" spans="1:12" ht="14.25" thickBot="1">
      <c r="A3" s="3"/>
      <c r="B3" s="3"/>
      <c r="C3" s="3"/>
      <c r="D3" s="3"/>
      <c r="E3" s="3"/>
      <c r="F3" s="16"/>
      <c r="G3" s="3"/>
      <c r="H3" s="3"/>
      <c r="I3" s="3"/>
      <c r="J3" s="3"/>
      <c r="K3" s="3"/>
      <c r="L3" s="3"/>
    </row>
    <row r="4" spans="1:12" ht="14.25" customHeight="1">
      <c r="A4" s="11"/>
      <c r="B4" s="9"/>
      <c r="C4" s="9" t="s">
        <v>5</v>
      </c>
      <c r="D4" s="25" t="s">
        <v>6</v>
      </c>
      <c r="E4" s="11"/>
      <c r="F4" s="27" t="s">
        <v>10</v>
      </c>
      <c r="G4" s="28"/>
      <c r="H4" s="29"/>
      <c r="I4" s="11"/>
      <c r="J4" s="11" t="s">
        <v>10</v>
      </c>
      <c r="K4" s="9"/>
      <c r="L4" s="9"/>
    </row>
    <row r="5" spans="1:12" ht="28.5">
      <c r="A5" s="12" t="s">
        <v>12</v>
      </c>
      <c r="B5" s="10" t="s">
        <v>0</v>
      </c>
      <c r="C5" s="10" t="s">
        <v>4</v>
      </c>
      <c r="D5" s="10" t="s">
        <v>4</v>
      </c>
      <c r="E5" s="12" t="s">
        <v>13</v>
      </c>
      <c r="F5" s="12" t="s">
        <v>9</v>
      </c>
      <c r="G5" s="12" t="s">
        <v>3</v>
      </c>
      <c r="H5" s="10" t="s">
        <v>2</v>
      </c>
      <c r="I5" s="12" t="s">
        <v>14</v>
      </c>
      <c r="J5" s="12" t="s">
        <v>11</v>
      </c>
      <c r="K5" s="12" t="s">
        <v>1</v>
      </c>
      <c r="L5" s="10" t="s">
        <v>2</v>
      </c>
    </row>
    <row r="6" spans="1:12" ht="13.5">
      <c r="A6" s="4">
        <v>1E-06</v>
      </c>
      <c r="B6" s="18">
        <f aca="true" t="shared" si="0" ref="B6:B14">A6*1000000</f>
        <v>1</v>
      </c>
      <c r="C6" s="5">
        <f aca="true" t="shared" si="1" ref="C6:C24">SQRT(A6*50)</f>
        <v>0.007071067811865475</v>
      </c>
      <c r="D6">
        <v>0.0008</v>
      </c>
      <c r="E6" s="4">
        <f>D6^2/50</f>
        <v>1.28E-08</v>
      </c>
      <c r="F6" s="18">
        <f>E6*1000000</f>
        <v>0.0128</v>
      </c>
      <c r="G6" s="18">
        <f aca="true" t="shared" si="2" ref="G6:G24">F6-B6</f>
        <v>-0.9872</v>
      </c>
      <c r="H6" s="13">
        <f>G6/B6</f>
        <v>-0.9872</v>
      </c>
      <c r="I6" s="4">
        <f>0.001*(k_1*D6+k_2*D6^2)</f>
        <v>9.7031424E-07</v>
      </c>
      <c r="J6" s="18">
        <f>I6*1000000</f>
        <v>0.97031424</v>
      </c>
      <c r="K6" s="18">
        <f>J6-B6</f>
        <v>-0.029685760000000005</v>
      </c>
      <c r="L6" s="13">
        <f>K6/B6</f>
        <v>-0.029685760000000005</v>
      </c>
    </row>
    <row r="7" spans="1:12" ht="13.5">
      <c r="A7" s="4">
        <v>2E-06</v>
      </c>
      <c r="B7" s="19">
        <f t="shared" si="0"/>
        <v>2</v>
      </c>
      <c r="C7" s="5">
        <f t="shared" si="1"/>
        <v>0.01</v>
      </c>
      <c r="D7">
        <v>0.0016</v>
      </c>
      <c r="E7" s="4">
        <f aca="true" t="shared" si="3" ref="E7:E24">D7^2/50</f>
        <v>5.12E-08</v>
      </c>
      <c r="F7" s="19">
        <f aca="true" t="shared" si="4" ref="F7:F14">E7*1000000</f>
        <v>0.0512</v>
      </c>
      <c r="G7" s="19">
        <f t="shared" si="2"/>
        <v>-1.9488</v>
      </c>
      <c r="H7" s="13">
        <f aca="true" t="shared" si="5" ref="H7:H24">G7/B7</f>
        <v>-0.9744</v>
      </c>
      <c r="I7" s="4">
        <f aca="true" t="shared" si="6" ref="I7:I24">0.001*(k_1*D7+k_2*D7^2)</f>
        <v>1.9612569600000003E-06</v>
      </c>
      <c r="J7" s="19">
        <f aca="true" t="shared" si="7" ref="J7:J14">I7*1000000</f>
        <v>1.9612569600000003</v>
      </c>
      <c r="K7" s="19">
        <f aca="true" t="shared" si="8" ref="K7:K24">J7-B7</f>
        <v>-0.03874303999999973</v>
      </c>
      <c r="L7" s="13">
        <f aca="true" t="shared" si="9" ref="L7:L24">K7/B7</f>
        <v>-0.019371519999999864</v>
      </c>
    </row>
    <row r="8" spans="1:12" ht="13.5">
      <c r="A8" s="4">
        <v>5E-06</v>
      </c>
      <c r="B8" s="19">
        <f t="shared" si="0"/>
        <v>5</v>
      </c>
      <c r="C8" s="5">
        <f t="shared" si="1"/>
        <v>0.015811388300841896</v>
      </c>
      <c r="D8">
        <v>0.0039</v>
      </c>
      <c r="E8" s="4">
        <f t="shared" si="3"/>
        <v>3.042E-07</v>
      </c>
      <c r="F8" s="19">
        <f t="shared" si="4"/>
        <v>0.30419999999999997</v>
      </c>
      <c r="G8" s="19">
        <f t="shared" si="2"/>
        <v>-4.6958</v>
      </c>
      <c r="H8" s="13">
        <f t="shared" si="5"/>
        <v>-0.93916</v>
      </c>
      <c r="I8" s="4">
        <f t="shared" si="6"/>
        <v>4.925124359999999E-06</v>
      </c>
      <c r="J8" s="19">
        <f t="shared" si="7"/>
        <v>4.925124359999999</v>
      </c>
      <c r="K8" s="19">
        <f t="shared" si="8"/>
        <v>-0.07487564000000102</v>
      </c>
      <c r="L8" s="13">
        <f t="shared" si="9"/>
        <v>-0.014975128000000204</v>
      </c>
    </row>
    <row r="9" spans="1:12" ht="13.5">
      <c r="A9" s="4">
        <v>1E-05</v>
      </c>
      <c r="B9" s="24">
        <f t="shared" si="0"/>
        <v>10</v>
      </c>
      <c r="C9" s="5">
        <f t="shared" si="1"/>
        <v>0.022360679774997897</v>
      </c>
      <c r="D9">
        <v>0.0075</v>
      </c>
      <c r="E9" s="4">
        <f t="shared" si="3"/>
        <v>1.125E-06</v>
      </c>
      <c r="F9" s="24">
        <f t="shared" si="4"/>
        <v>1.125</v>
      </c>
      <c r="G9" s="24">
        <f t="shared" si="2"/>
        <v>-8.875</v>
      </c>
      <c r="H9" s="13">
        <f t="shared" si="5"/>
        <v>-0.8875</v>
      </c>
      <c r="I9" s="4">
        <f t="shared" si="6"/>
        <v>9.906524999999999E-06</v>
      </c>
      <c r="J9" s="24">
        <f t="shared" si="7"/>
        <v>9.906524999999998</v>
      </c>
      <c r="K9" s="24">
        <f t="shared" si="8"/>
        <v>-0.09347500000000153</v>
      </c>
      <c r="L9" s="13">
        <f t="shared" si="9"/>
        <v>-0.009347500000000153</v>
      </c>
    </row>
    <row r="10" spans="1:12" ht="13.5">
      <c r="A10" s="4">
        <v>2E-05</v>
      </c>
      <c r="B10" s="24">
        <f t="shared" si="0"/>
        <v>20</v>
      </c>
      <c r="C10" s="5">
        <f t="shared" si="1"/>
        <v>0.03162277660168379</v>
      </c>
      <c r="D10">
        <v>0.0141</v>
      </c>
      <c r="E10" s="4">
        <f t="shared" si="3"/>
        <v>3.9762E-06</v>
      </c>
      <c r="F10" s="24">
        <f t="shared" si="4"/>
        <v>3.9762</v>
      </c>
      <c r="G10" s="24">
        <f t="shared" si="2"/>
        <v>-16.0238</v>
      </c>
      <c r="H10" s="13">
        <f t="shared" si="5"/>
        <v>-0.8011900000000001</v>
      </c>
      <c r="I10" s="4">
        <f t="shared" si="6"/>
        <v>2.012402196E-05</v>
      </c>
      <c r="J10" s="24">
        <f t="shared" si="7"/>
        <v>20.12402196</v>
      </c>
      <c r="K10" s="24">
        <f t="shared" si="8"/>
        <v>0.12402196000000032</v>
      </c>
      <c r="L10" s="13">
        <f t="shared" si="9"/>
        <v>0.006201098000000016</v>
      </c>
    </row>
    <row r="11" spans="1:12" ht="13.5">
      <c r="A11" s="4">
        <v>5E-05</v>
      </c>
      <c r="B11" s="24">
        <f t="shared" si="0"/>
        <v>50</v>
      </c>
      <c r="C11" s="5">
        <f t="shared" si="1"/>
        <v>0.05</v>
      </c>
      <c r="D11">
        <v>0.031</v>
      </c>
      <c r="E11" s="4">
        <f t="shared" si="3"/>
        <v>1.922E-05</v>
      </c>
      <c r="F11" s="24">
        <f t="shared" si="4"/>
        <v>19.22</v>
      </c>
      <c r="G11" s="24">
        <f t="shared" si="2"/>
        <v>-30.78</v>
      </c>
      <c r="H11" s="13">
        <f t="shared" si="5"/>
        <v>-0.6156</v>
      </c>
      <c r="I11" s="4">
        <f t="shared" si="6"/>
        <v>5.2687476E-05</v>
      </c>
      <c r="J11" s="24">
        <f t="shared" si="7"/>
        <v>52.687476000000004</v>
      </c>
      <c r="K11" s="24">
        <f t="shared" si="8"/>
        <v>2.6874760000000038</v>
      </c>
      <c r="L11" s="13">
        <f t="shared" si="9"/>
        <v>0.05374952000000008</v>
      </c>
    </row>
    <row r="12" spans="1:12" ht="13.5">
      <c r="A12" s="4">
        <v>0.0001</v>
      </c>
      <c r="B12" s="24">
        <f t="shared" si="0"/>
        <v>100</v>
      </c>
      <c r="C12" s="5">
        <f t="shared" si="1"/>
        <v>0.07071067811865475</v>
      </c>
      <c r="D12">
        <v>0.0514</v>
      </c>
      <c r="E12" s="4">
        <f t="shared" si="3"/>
        <v>5.28392E-05</v>
      </c>
      <c r="F12" s="24">
        <f t="shared" si="4"/>
        <v>52.8392</v>
      </c>
      <c r="G12" s="24">
        <f t="shared" si="2"/>
        <v>-47.1608</v>
      </c>
      <c r="H12" s="13">
        <f t="shared" si="5"/>
        <v>-0.471608</v>
      </c>
      <c r="I12" s="4">
        <f t="shared" si="6"/>
        <v>0.00010425782736</v>
      </c>
      <c r="J12" s="24">
        <f t="shared" si="7"/>
        <v>104.25782736</v>
      </c>
      <c r="K12" s="24">
        <f t="shared" si="8"/>
        <v>4.257827359999993</v>
      </c>
      <c r="L12" s="13">
        <f t="shared" si="9"/>
        <v>0.04257827359999993</v>
      </c>
    </row>
    <row r="13" spans="1:12" ht="13.5">
      <c r="A13" s="4">
        <v>0.0002</v>
      </c>
      <c r="B13" s="24">
        <f t="shared" si="0"/>
        <v>200</v>
      </c>
      <c r="C13" s="5">
        <f t="shared" si="1"/>
        <v>0.1</v>
      </c>
      <c r="D13">
        <v>0.083</v>
      </c>
      <c r="E13" s="4">
        <f t="shared" si="3"/>
        <v>0.00013778000000000003</v>
      </c>
      <c r="F13" s="24">
        <f t="shared" si="4"/>
        <v>137.78000000000003</v>
      </c>
      <c r="G13" s="24">
        <f t="shared" si="2"/>
        <v>-62.21999999999997</v>
      </c>
      <c r="H13" s="13">
        <f t="shared" si="5"/>
        <v>-0.3110999999999999</v>
      </c>
      <c r="I13" s="4">
        <f t="shared" si="6"/>
        <v>0.00021062312400000003</v>
      </c>
      <c r="J13" s="24">
        <f t="shared" si="7"/>
        <v>210.62312400000002</v>
      </c>
      <c r="K13" s="24">
        <f t="shared" si="8"/>
        <v>10.623124000000018</v>
      </c>
      <c r="L13" s="13">
        <f t="shared" si="9"/>
        <v>0.05311562000000009</v>
      </c>
    </row>
    <row r="14" spans="1:12" ht="13.5">
      <c r="A14" s="4">
        <v>0.0005</v>
      </c>
      <c r="B14" s="24">
        <f t="shared" si="0"/>
        <v>500</v>
      </c>
      <c r="C14" s="5">
        <f t="shared" si="1"/>
        <v>0.15811388300841897</v>
      </c>
      <c r="D14">
        <v>0.138</v>
      </c>
      <c r="E14" s="4">
        <f t="shared" si="3"/>
        <v>0.00038088000000000005</v>
      </c>
      <c r="F14" s="24">
        <f t="shared" si="4"/>
        <v>380.88000000000005</v>
      </c>
      <c r="G14" s="24">
        <f t="shared" si="2"/>
        <v>-119.11999999999995</v>
      </c>
      <c r="H14" s="13">
        <f t="shared" si="5"/>
        <v>-0.2382399999999999</v>
      </c>
      <c r="I14" s="4">
        <f t="shared" si="6"/>
        <v>0.00047251310400000005</v>
      </c>
      <c r="J14" s="24">
        <f t="shared" si="7"/>
        <v>472.51310400000006</v>
      </c>
      <c r="K14" s="24">
        <f t="shared" si="8"/>
        <v>-27.486895999999945</v>
      </c>
      <c r="L14" s="13">
        <f t="shared" si="9"/>
        <v>-0.05497379199999989</v>
      </c>
    </row>
    <row r="15" spans="1:12" ht="13.5">
      <c r="A15" s="4">
        <v>0.001</v>
      </c>
      <c r="B15" s="20">
        <f aca="true" t="shared" si="10" ref="B15:B23">A15*1000</f>
        <v>1</v>
      </c>
      <c r="C15" s="5">
        <f t="shared" si="1"/>
        <v>0.22360679774997896</v>
      </c>
      <c r="D15">
        <v>0.2167</v>
      </c>
      <c r="E15" s="4">
        <f t="shared" si="3"/>
        <v>0.0009391778000000001</v>
      </c>
      <c r="F15" s="20">
        <f aca="true" t="shared" si="11" ref="F15:F23">E15*1000</f>
        <v>0.9391778000000001</v>
      </c>
      <c r="G15" s="20">
        <f t="shared" si="2"/>
        <v>-0.06082219999999994</v>
      </c>
      <c r="H15" s="13">
        <f t="shared" si="5"/>
        <v>-0.06082219999999994</v>
      </c>
      <c r="I15" s="4">
        <f t="shared" si="6"/>
        <v>0.00101682947124</v>
      </c>
      <c r="J15" s="20">
        <f aca="true" t="shared" si="12" ref="J15:J23">I15*1000</f>
        <v>1.0168294712400001</v>
      </c>
      <c r="K15" s="20">
        <f t="shared" si="8"/>
        <v>0.016829471240000116</v>
      </c>
      <c r="L15" s="13">
        <f t="shared" si="9"/>
        <v>0.016829471240000116</v>
      </c>
    </row>
    <row r="16" spans="1:12" ht="13.5">
      <c r="A16" s="4">
        <v>0.002</v>
      </c>
      <c r="B16" s="20">
        <f t="shared" si="10"/>
        <v>2</v>
      </c>
      <c r="C16" s="5">
        <f t="shared" si="1"/>
        <v>0.31622776601683794</v>
      </c>
      <c r="D16">
        <v>0.3298</v>
      </c>
      <c r="E16" s="4">
        <f t="shared" si="3"/>
        <v>0.0021753607999999997</v>
      </c>
      <c r="F16" s="20">
        <f t="shared" si="11"/>
        <v>2.1753607999999995</v>
      </c>
      <c r="G16" s="20">
        <f t="shared" si="2"/>
        <v>0.17536079999999954</v>
      </c>
      <c r="H16" s="13">
        <f t="shared" si="5"/>
        <v>0.08768039999999977</v>
      </c>
      <c r="I16" s="4">
        <f t="shared" si="6"/>
        <v>0.0021486657326399996</v>
      </c>
      <c r="J16" s="20">
        <f t="shared" si="12"/>
        <v>2.1486657326399996</v>
      </c>
      <c r="K16" s="20">
        <f t="shared" si="8"/>
        <v>0.1486657326399996</v>
      </c>
      <c r="L16" s="13">
        <f t="shared" si="9"/>
        <v>0.0743328663199998</v>
      </c>
    </row>
    <row r="17" spans="1:12" ht="13.5">
      <c r="A17" s="4">
        <v>0.005</v>
      </c>
      <c r="B17" s="20">
        <f t="shared" si="10"/>
        <v>5</v>
      </c>
      <c r="C17" s="5">
        <f t="shared" si="1"/>
        <v>0.5</v>
      </c>
      <c r="D17">
        <v>0.532</v>
      </c>
      <c r="E17" s="4">
        <f t="shared" si="3"/>
        <v>0.005660480000000001</v>
      </c>
      <c r="F17" s="20">
        <f t="shared" si="11"/>
        <v>5.660480000000001</v>
      </c>
      <c r="G17" s="20">
        <f t="shared" si="2"/>
        <v>0.6604800000000006</v>
      </c>
      <c r="H17" s="13">
        <f t="shared" si="5"/>
        <v>0.13209600000000013</v>
      </c>
      <c r="I17" s="4">
        <f t="shared" si="6"/>
        <v>0.005199614784</v>
      </c>
      <c r="J17" s="20">
        <f t="shared" si="12"/>
        <v>5.199614784</v>
      </c>
      <c r="K17" s="20">
        <f t="shared" si="8"/>
        <v>0.19961478400000043</v>
      </c>
      <c r="L17" s="13">
        <f t="shared" si="9"/>
        <v>0.03992295680000009</v>
      </c>
    </row>
    <row r="18" spans="1:12" ht="13.5">
      <c r="A18" s="4">
        <v>0.01</v>
      </c>
      <c r="B18" s="23">
        <f t="shared" si="10"/>
        <v>10</v>
      </c>
      <c r="C18" s="5">
        <f t="shared" si="1"/>
        <v>0.7071067811865476</v>
      </c>
      <c r="D18">
        <v>0.772</v>
      </c>
      <c r="E18" s="4">
        <f t="shared" si="3"/>
        <v>0.011919680000000002</v>
      </c>
      <c r="F18" s="23">
        <f t="shared" si="11"/>
        <v>11.919680000000001</v>
      </c>
      <c r="G18" s="23">
        <f t="shared" si="2"/>
        <v>1.9196800000000014</v>
      </c>
      <c r="H18" s="13">
        <f t="shared" si="5"/>
        <v>0.19196800000000014</v>
      </c>
      <c r="I18" s="4">
        <f t="shared" si="6"/>
        <v>0.010531278144</v>
      </c>
      <c r="J18" s="23">
        <f t="shared" si="12"/>
        <v>10.531278144</v>
      </c>
      <c r="K18" s="23">
        <f t="shared" si="8"/>
        <v>0.5312781439999998</v>
      </c>
      <c r="L18" s="13">
        <f t="shared" si="9"/>
        <v>0.05312781439999999</v>
      </c>
    </row>
    <row r="19" spans="1:12" ht="13.5">
      <c r="A19" s="4">
        <v>0.02</v>
      </c>
      <c r="B19" s="23">
        <f t="shared" si="10"/>
        <v>20</v>
      </c>
      <c r="C19" s="5">
        <f t="shared" si="1"/>
        <v>1</v>
      </c>
      <c r="D19">
        <v>1.13</v>
      </c>
      <c r="E19" s="4">
        <f t="shared" si="3"/>
        <v>0.025537999999999995</v>
      </c>
      <c r="F19" s="23">
        <f t="shared" si="11"/>
        <v>25.537999999999993</v>
      </c>
      <c r="G19" s="23">
        <f t="shared" si="2"/>
        <v>5.537999999999993</v>
      </c>
      <c r="H19" s="13">
        <f t="shared" si="5"/>
        <v>0.27689999999999965</v>
      </c>
      <c r="I19" s="4">
        <f t="shared" si="6"/>
        <v>0.021934520399999997</v>
      </c>
      <c r="J19" s="23">
        <f t="shared" si="12"/>
        <v>21.934520399999997</v>
      </c>
      <c r="K19" s="23">
        <f t="shared" si="8"/>
        <v>1.9345203999999967</v>
      </c>
      <c r="L19" s="13">
        <f t="shared" si="9"/>
        <v>0.09672601999999983</v>
      </c>
    </row>
    <row r="20" spans="1:12" ht="13.5">
      <c r="A20" s="4">
        <v>0.05</v>
      </c>
      <c r="B20" s="23">
        <f t="shared" si="10"/>
        <v>50</v>
      </c>
      <c r="C20" s="5">
        <f t="shared" si="1"/>
        <v>1.5811388300841898</v>
      </c>
      <c r="D20">
        <v>1.72</v>
      </c>
      <c r="E20" s="4">
        <f t="shared" si="3"/>
        <v>0.05916799999999999</v>
      </c>
      <c r="F20" s="23">
        <f t="shared" si="11"/>
        <v>59.16799999999999</v>
      </c>
      <c r="G20" s="23">
        <f t="shared" si="2"/>
        <v>9.167999999999992</v>
      </c>
      <c r="H20" s="13">
        <f t="shared" si="5"/>
        <v>0.18335999999999986</v>
      </c>
      <c r="I20" s="4">
        <f t="shared" si="6"/>
        <v>0.049741574399999995</v>
      </c>
      <c r="J20" s="23">
        <f t="shared" si="12"/>
        <v>49.7415744</v>
      </c>
      <c r="K20" s="23">
        <f t="shared" si="8"/>
        <v>-0.2584256000000025</v>
      </c>
      <c r="L20" s="13">
        <f t="shared" si="9"/>
        <v>-0.0051685120000000495</v>
      </c>
    </row>
    <row r="21" spans="1:12" ht="13.5">
      <c r="A21" s="6">
        <v>0.1</v>
      </c>
      <c r="B21" s="23">
        <f t="shared" si="10"/>
        <v>100</v>
      </c>
      <c r="C21" s="5">
        <f t="shared" si="1"/>
        <v>2.23606797749979</v>
      </c>
      <c r="D21">
        <v>2.366</v>
      </c>
      <c r="E21" s="6">
        <f t="shared" si="3"/>
        <v>0.11195912000000002</v>
      </c>
      <c r="F21" s="23">
        <f t="shared" si="11"/>
        <v>111.95912000000003</v>
      </c>
      <c r="G21" s="23">
        <f t="shared" si="2"/>
        <v>11.959120000000027</v>
      </c>
      <c r="H21" s="13">
        <f t="shared" si="5"/>
        <v>0.11959120000000027</v>
      </c>
      <c r="I21" s="6">
        <f t="shared" si="6"/>
        <v>0.09305585889600002</v>
      </c>
      <c r="J21" s="23">
        <f t="shared" si="12"/>
        <v>93.05585889600002</v>
      </c>
      <c r="K21" s="23">
        <f t="shared" si="8"/>
        <v>-6.944141103999982</v>
      </c>
      <c r="L21" s="13">
        <f t="shared" si="9"/>
        <v>-0.06944141103999982</v>
      </c>
    </row>
    <row r="22" spans="1:12" ht="13.5">
      <c r="A22" s="6">
        <v>0.2</v>
      </c>
      <c r="B22" s="23">
        <f t="shared" si="10"/>
        <v>200</v>
      </c>
      <c r="C22" s="5">
        <f t="shared" si="1"/>
        <v>3.1622776601683795</v>
      </c>
      <c r="D22">
        <v>3.606</v>
      </c>
      <c r="E22" s="6">
        <f t="shared" si="3"/>
        <v>0.26006471999999997</v>
      </c>
      <c r="F22" s="23">
        <f t="shared" si="11"/>
        <v>260.06471999999997</v>
      </c>
      <c r="G22" s="23">
        <f t="shared" si="2"/>
        <v>60.064719999999966</v>
      </c>
      <c r="H22" s="13">
        <f t="shared" si="5"/>
        <v>0.3003235999999998</v>
      </c>
      <c r="I22" s="6">
        <f t="shared" si="6"/>
        <v>0.213887351376</v>
      </c>
      <c r="J22" s="23">
        <f t="shared" si="12"/>
        <v>213.88735137600003</v>
      </c>
      <c r="K22" s="23">
        <f t="shared" si="8"/>
        <v>13.887351376000026</v>
      </c>
      <c r="L22" s="13">
        <f t="shared" si="9"/>
        <v>0.06943675688000013</v>
      </c>
    </row>
    <row r="23" spans="1:12" ht="13.5">
      <c r="A23" s="6">
        <v>0.5</v>
      </c>
      <c r="B23" s="23">
        <f t="shared" si="10"/>
        <v>500</v>
      </c>
      <c r="C23" s="5">
        <f t="shared" si="1"/>
        <v>5</v>
      </c>
      <c r="D23">
        <v>3.156</v>
      </c>
      <c r="E23" s="6">
        <f t="shared" si="3"/>
        <v>0.19920672000000003</v>
      </c>
      <c r="F23" s="23">
        <f t="shared" si="11"/>
        <v>199.20672000000002</v>
      </c>
      <c r="G23" s="23">
        <f t="shared" si="2"/>
        <v>-300.79328</v>
      </c>
      <c r="H23" s="13">
        <f t="shared" si="5"/>
        <v>-0.60158656</v>
      </c>
      <c r="I23" s="6">
        <f t="shared" si="6"/>
        <v>0.16430797497600003</v>
      </c>
      <c r="J23" s="23">
        <f t="shared" si="12"/>
        <v>164.30797497600003</v>
      </c>
      <c r="K23" s="23">
        <f t="shared" si="8"/>
        <v>-335.692025024</v>
      </c>
      <c r="L23" s="13">
        <f t="shared" si="9"/>
        <v>-0.671384050048</v>
      </c>
    </row>
    <row r="24" spans="1:12" ht="14.25" thickBot="1">
      <c r="A24" s="7">
        <v>1</v>
      </c>
      <c r="B24" s="22">
        <f>A24</f>
        <v>1</v>
      </c>
      <c r="C24" s="8">
        <f t="shared" si="1"/>
        <v>7.0710678118654755</v>
      </c>
      <c r="D24" s="26">
        <v>2.87</v>
      </c>
      <c r="E24" s="7">
        <f t="shared" si="3"/>
        <v>0.164738</v>
      </c>
      <c r="F24" s="22">
        <f>E24</f>
        <v>0.164738</v>
      </c>
      <c r="G24" s="22">
        <f t="shared" si="2"/>
        <v>-0.835262</v>
      </c>
      <c r="H24" s="21">
        <f t="shared" si="5"/>
        <v>-0.835262</v>
      </c>
      <c r="I24" s="7">
        <f t="shared" si="6"/>
        <v>0.1361898804</v>
      </c>
      <c r="J24" s="22">
        <f>I24</f>
        <v>0.1361898804</v>
      </c>
      <c r="K24" s="22">
        <f t="shared" si="8"/>
        <v>-0.8638101196</v>
      </c>
      <c r="L24" s="21">
        <f t="shared" si="9"/>
        <v>-0.8638101196</v>
      </c>
    </row>
  </sheetData>
  <mergeCells count="1">
    <mergeCell ref="F4:H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kg041962</dc:creator>
  <cp:keywords/>
  <dc:description/>
  <cp:lastModifiedBy>Günter Köllner</cp:lastModifiedBy>
  <dcterms:created xsi:type="dcterms:W3CDTF">2001-12-21T15:20:14Z</dcterms:created>
  <cp:category/>
  <cp:version/>
  <cp:contentType/>
  <cp:contentStatus/>
</cp:coreProperties>
</file>